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ISS KOUASSI VANESSA\rapprochement bancaire 2024\"/>
    </mc:Choice>
  </mc:AlternateContent>
  <bookViews>
    <workbookView xWindow="-120" yWindow="-120" windowWidth="29040" windowHeight="15840"/>
  </bookViews>
  <sheets>
    <sheet name="RAPPROCHEMENT" sheetId="1" r:id="rId1"/>
    <sheet name="EXTRAIT DE COMPTE JANV 2021" sheetId="2" r:id="rId2"/>
  </sheets>
  <externalReferences>
    <externalReference r:id="rId3"/>
  </externalReferences>
  <definedNames>
    <definedName name="_xlnm.Print_Area" localSheetId="1">'EXTRAIT DE COMPTE JANV 2021'!$A$1:$G$37</definedName>
    <definedName name="_xlnm.Print_Area" localSheetId="0">RAPPROCHEMENT!$A$1:$J$104</definedName>
  </definedNames>
  <calcPr calcId="152511"/>
</workbook>
</file>

<file path=xl/calcChain.xml><?xml version="1.0" encoding="utf-8"?>
<calcChain xmlns="http://schemas.openxmlformats.org/spreadsheetml/2006/main">
  <c r="I10" i="1" l="1"/>
  <c r="D54" i="1" l="1"/>
  <c r="D53" i="1"/>
  <c r="D52" i="1"/>
  <c r="D51" i="1"/>
  <c r="D50" i="1"/>
  <c r="D40" i="1"/>
  <c r="D28" i="1"/>
  <c r="J54" i="1"/>
  <c r="J53" i="1"/>
  <c r="J52" i="1"/>
  <c r="J51" i="1"/>
  <c r="J50" i="1"/>
  <c r="J40" i="1"/>
  <c r="J28" i="1"/>
  <c r="G101" i="1" l="1"/>
  <c r="J100" i="1" l="1"/>
  <c r="F6" i="2" l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D100" i="1" l="1"/>
  <c r="E10" i="1" l="1"/>
  <c r="E100" i="1" s="1"/>
  <c r="D101" i="1" s="1"/>
  <c r="I100" i="1"/>
  <c r="I101" i="1" s="1"/>
  <c r="J109" i="1" l="1"/>
  <c r="J113" i="1" s="1"/>
  <c r="J104" i="1"/>
  <c r="I103" i="1"/>
  <c r="G102" i="1"/>
</calcChain>
</file>

<file path=xl/comments1.xml><?xml version="1.0" encoding="utf-8"?>
<comments xmlns="http://schemas.openxmlformats.org/spreadsheetml/2006/main">
  <authors>
    <author>Tanoh AHONON</author>
  </authors>
  <commentList>
    <comment ref="J113" authorId="0" shapeId="0">
      <text>
        <r>
          <rPr>
            <b/>
            <sz val="9"/>
            <color indexed="81"/>
            <rFont val="Tahoma"/>
            <family val="2"/>
          </rPr>
          <t>Tanoh AHONON:</t>
        </r>
        <r>
          <rPr>
            <sz val="9"/>
            <color indexed="81"/>
            <rFont val="Tahoma"/>
            <family val="2"/>
          </rPr>
          <t xml:space="preserve">
l'ecriture en jaune est comptabilisé en 2023 sur le fichier banque</t>
        </r>
      </text>
    </comment>
  </commentList>
</comments>
</file>

<file path=xl/sharedStrings.xml><?xml version="1.0" encoding="utf-8"?>
<sst xmlns="http://schemas.openxmlformats.org/spreadsheetml/2006/main" count="420" uniqueCount="136">
  <si>
    <t>RAPPROCHEMENT BANCAIRE</t>
  </si>
  <si>
    <t>STRUCTURE :</t>
  </si>
  <si>
    <t>COMPTE BANCAIRE :</t>
  </si>
  <si>
    <t>PERIODE :</t>
  </si>
  <si>
    <t>RELEVES BANCAIRES</t>
  </si>
  <si>
    <t>Libellé</t>
  </si>
  <si>
    <t>N° pièce</t>
  </si>
  <si>
    <t>Débit-SORTIE</t>
  </si>
  <si>
    <t>Crédit-ENTRÉE</t>
  </si>
  <si>
    <t>ENTRÉE</t>
  </si>
  <si>
    <t>SORTIE</t>
  </si>
  <si>
    <t>TOTAUX</t>
  </si>
  <si>
    <t>OK</t>
  </si>
  <si>
    <r>
      <t xml:space="preserve">Opérations non enregistrées par </t>
    </r>
    <r>
      <rPr>
        <i/>
        <u/>
        <sz val="9"/>
        <color rgb="FFFF0000"/>
        <rFont val="Arial"/>
        <family val="2"/>
      </rPr>
      <t>(structure)</t>
    </r>
  </si>
  <si>
    <t>SGBCI</t>
  </si>
  <si>
    <t xml:space="preserve"> JOURNAL BANQUE (SGBCI  )</t>
  </si>
  <si>
    <t xml:space="preserve"> AU </t>
  </si>
  <si>
    <t>CHQ COMP 4034289 SOS</t>
  </si>
  <si>
    <t>REM  CHQ CONFRERE 755134</t>
  </si>
  <si>
    <t>TB COMPTA DIGIPASS SOS</t>
  </si>
  <si>
    <t xml:space="preserve">DETAILS  OU  LIBELLE </t>
  </si>
  <si>
    <t xml:space="preserve">DATE COMPT </t>
  </si>
  <si>
    <t>DATE DE VALEUR</t>
  </si>
  <si>
    <t>M.DEBIT</t>
  </si>
  <si>
    <t>M.CREDIT</t>
  </si>
  <si>
    <t xml:space="preserve">SOLDE </t>
  </si>
  <si>
    <t>BANQUE SGBCI JAN 2021 SOS BOULONNERIE</t>
  </si>
  <si>
    <t>FRAI/TRF 00112 TRF21000159 DONT TOB 4760 SOS BOULONNERIE</t>
  </si>
  <si>
    <t>TRF EMIS 00112 TFF21000159 POUR CHAVES BILBAO</t>
  </si>
  <si>
    <t>REM  CHQ CONFRERE 731502 SOS</t>
  </si>
  <si>
    <t xml:space="preserve">FRAIS/ENCT EFFET 314338 SOS </t>
  </si>
  <si>
    <t>REM  CHQ CONFRERE 737275 SOS</t>
  </si>
  <si>
    <t>RET CHQ 403 4291 AHONON</t>
  </si>
  <si>
    <t>VIR ORDRE VEOLIA WATER STI</t>
  </si>
  <si>
    <t xml:space="preserve">CHQ COMP  4034292 SOS </t>
  </si>
  <si>
    <t>ENCT EFF 25842 CEMOI CI  SOS</t>
  </si>
  <si>
    <t>VIR FAVEUR2101177208 SOS</t>
  </si>
  <si>
    <t>VIR FAVEUR21011477202 SOS</t>
  </si>
  <si>
    <t>FRAIS VIRT DGI SOS BOULONNERIE</t>
  </si>
  <si>
    <t>VIR EIFFAGE GENIE CI</t>
  </si>
  <si>
    <t xml:space="preserve">CHQ COMP  4034293 SOS </t>
  </si>
  <si>
    <t>CHQ COMP 4034290 SOS</t>
  </si>
  <si>
    <t xml:space="preserve">VIR SACO </t>
  </si>
  <si>
    <t>REM  CHQ CONFRERE 751271 SOS</t>
  </si>
  <si>
    <t xml:space="preserve">REM  CHQ CONFRERE 755136 </t>
  </si>
  <si>
    <t>Cotisation N°31/doss N°784</t>
  </si>
  <si>
    <t xml:space="preserve">CHQ COMP  4034266 SOS </t>
  </si>
  <si>
    <t xml:space="preserve">AGIOS DU 31/12/20 AU 31/01/21 SOS </t>
  </si>
  <si>
    <t>REM  CHQ CONFRERE 762589 SOS</t>
  </si>
  <si>
    <t>écart banque et sos</t>
  </si>
  <si>
    <t>chèque non encaisser</t>
  </si>
  <si>
    <t>SOLDE BANQUE</t>
  </si>
  <si>
    <t>difference entre la bqe</t>
  </si>
  <si>
    <t>CHEQUE NON CLASSER DU MOIS</t>
  </si>
  <si>
    <t>5780892</t>
  </si>
  <si>
    <t>Chq renouvellement bail bureau</t>
  </si>
  <si>
    <t>5780893</t>
  </si>
  <si>
    <t>Chq renouvellement bail magasin</t>
  </si>
  <si>
    <t>Frais Virement Salaires</t>
  </si>
  <si>
    <t>Vir SOCIETE AFRICAINE DE CACAO</t>
  </si>
  <si>
    <t>Rem chq ARIBAT</t>
  </si>
  <si>
    <t>Rem chq RMI</t>
  </si>
  <si>
    <t>Vir CARGILL COCOA</t>
  </si>
  <si>
    <t>Vir SIDAM Assurance 2024</t>
  </si>
  <si>
    <t>Rem chq EUROLAIT</t>
  </si>
  <si>
    <t>Rem chq LAVISO</t>
  </si>
  <si>
    <t>Rem chq SIDECI</t>
  </si>
  <si>
    <t>Rem chq USICHROM</t>
  </si>
  <si>
    <t>Rem chq COCITAM</t>
  </si>
  <si>
    <t>Cotisation Compte SOS</t>
  </si>
  <si>
    <t xml:space="preserve">                    Solde au 28/02/24</t>
  </si>
  <si>
    <t>Rem chq SOLIBRA</t>
  </si>
  <si>
    <t>Remb Credit ??</t>
  </si>
  <si>
    <t>Salaires Fev 2024</t>
  </si>
  <si>
    <t xml:space="preserve">Rem chq SAMES CI </t>
  </si>
  <si>
    <t>Rem chq SDIPM</t>
  </si>
  <si>
    <t>Rem chq SOGENA COTE D IVOIRE</t>
  </si>
  <si>
    <t>Rem chq SOGENA TRANSPORT CI</t>
  </si>
  <si>
    <t>Rem chq MEDLOG TRANSPORT</t>
  </si>
  <si>
    <t>chq FRAIS KAKAYOKO DOSSIER IMPOTS</t>
  </si>
  <si>
    <t>Vir SOCIETE AFRICAINE DE PLANTATIONS</t>
  </si>
  <si>
    <t>Vr SOCIETE DES MINES D.ITY</t>
  </si>
  <si>
    <t>Vir COTE IVOIRE TERMINAL</t>
  </si>
  <si>
    <t>Erreur Rem Chq MONTANT ERRONE</t>
  </si>
  <si>
    <t>Rem Chq CORRECTION MONTANT ERRONE</t>
  </si>
  <si>
    <t>Vir EBUTRANS Dossier Douane 24-0303 MAURIN Mars 2024</t>
  </si>
  <si>
    <t>Rem chq AIC</t>
  </si>
  <si>
    <t>Rem chq NEFBA</t>
  </si>
  <si>
    <t>Rem chq GIB SARL</t>
  </si>
  <si>
    <t>Rem chq EIPSI</t>
  </si>
  <si>
    <t>Rem chq LASSIRE INDUSTRIE</t>
  </si>
  <si>
    <t>Rem chq INTRATEC</t>
  </si>
  <si>
    <t>Chq NERE Loyer MARS 2024</t>
  </si>
  <si>
    <t>Vir TENTE FACTURE V5260963 BCF230020</t>
  </si>
  <si>
    <t>Chq Impaye EIPSI</t>
  </si>
  <si>
    <t>Frais Impaye</t>
  </si>
  <si>
    <t>Rem chq ADAM AFRIQUE</t>
  </si>
  <si>
    <t>Rem chq CCB</t>
  </si>
  <si>
    <t>Rem chq SBC</t>
  </si>
  <si>
    <t>Rem chq SOFID</t>
  </si>
  <si>
    <t>Rem chq CEMOI</t>
  </si>
  <si>
    <t>Rem chq CACOMIAF</t>
  </si>
  <si>
    <t>Vir CENTRIMEX 2024/000602</t>
  </si>
  <si>
    <t>Vir EBUTRANS 23319RO09/000701-000842</t>
  </si>
  <si>
    <t>Vir MEDI@ROCH 21316IO46/114</t>
  </si>
  <si>
    <t>Vir RDT 7697238</t>
  </si>
  <si>
    <t>Rem chq SG AGRO</t>
  </si>
  <si>
    <t>Rem chq MIB</t>
  </si>
  <si>
    <t>Rem chq SIF PLAST CI</t>
  </si>
  <si>
    <t>Rem chq IRES</t>
  </si>
  <si>
    <t>Vir Impots TSE FEV 2024</t>
  </si>
  <si>
    <t>Frais Vir Impots</t>
  </si>
  <si>
    <t>Vir Impots ITS TVA FEV 2024 AVANCE PATENTE 2024</t>
  </si>
  <si>
    <t>Chq BAKAYOKO CONTRÔLE IMPOTS</t>
  </si>
  <si>
    <t>Vir EVIOSYS PACKAGING SIEM</t>
  </si>
  <si>
    <t>Vir NOPCI</t>
  </si>
  <si>
    <t>Vir SAPH</t>
  </si>
  <si>
    <t xml:space="preserve">Chq CIE </t>
  </si>
  <si>
    <t>Vir PACOCI</t>
  </si>
  <si>
    <t>Rem chq SIPROCHIM</t>
  </si>
  <si>
    <t>Rem chq SN INDIGO</t>
  </si>
  <si>
    <t>Vir FILATURES TISSAGES</t>
  </si>
  <si>
    <t>Rem chq INPROBOIS</t>
  </si>
  <si>
    <t>Rem chq ETAB NEWS SARL U</t>
  </si>
  <si>
    <t>Rem chq SA ATOU</t>
  </si>
  <si>
    <t>Chq Impaye ARIBAT</t>
  </si>
  <si>
    <t xml:space="preserve">Vir EIFFAGE </t>
  </si>
  <si>
    <t>Vir PERSEUS MINING YAOURE</t>
  </si>
  <si>
    <t>Rem chq SIDMATE ET SERVICES</t>
  </si>
  <si>
    <t>Rem chq LASSIRE INDUSTRIES</t>
  </si>
  <si>
    <t>Rem chq AFRICA TRAILER INDUSTRIE</t>
  </si>
  <si>
    <t>Salaires Mars 2024</t>
  </si>
  <si>
    <t>Agios du 29/02 au 31/03/24</t>
  </si>
  <si>
    <t>Chq Impaye SIDMATE ET SERVICES</t>
  </si>
  <si>
    <t>Frais Chq Impaye</t>
  </si>
  <si>
    <t xml:space="preserve">                    Solde au 31/02/24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</si>
</sst>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0_ ;\-#,##0.00\ "/>
    <numFmt numFmtId="165" formatCode="dd/mm/yy;@"/>
    <numFmt numFmtId="166" formatCode="[$-40C]mmmm\-yy;@"/>
    <numFmt numFmtId="167" formatCode="_-* #,##0\ _€_-;\-* #,##0\ _€_-;_-* &quot;-&quot;??\ _€_-;_-@_-"/>
    <numFmt numFmtId="168" formatCode="dd/mm/yy"/>
    <numFmt numFmtId="169" formatCode="#,##0\ &quot;F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Geneva"/>
    </font>
    <font>
      <sz val="11"/>
      <name val="Geneva"/>
    </font>
    <font>
      <b/>
      <sz val="11"/>
      <name val="Geneva"/>
    </font>
    <font>
      <b/>
      <sz val="12"/>
      <name val="Geneva"/>
    </font>
    <font>
      <sz val="12"/>
      <name val="Geneva"/>
    </font>
    <font>
      <b/>
      <sz val="10"/>
      <name val="Geneva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2"/>
      <color indexed="30"/>
      <name val="Arial"/>
      <family val="2"/>
    </font>
    <font>
      <b/>
      <sz val="10"/>
      <name val="Arial"/>
      <family val="2"/>
    </font>
    <font>
      <i/>
      <u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13" fillId="0" borderId="0" xfId="0" applyFont="1"/>
    <xf numFmtId="14" fontId="0" fillId="0" borderId="0" xfId="0" applyNumberFormat="1"/>
    <xf numFmtId="0" fontId="3" fillId="0" borderId="0" xfId="0" applyFont="1"/>
    <xf numFmtId="2" fontId="3" fillId="0" borderId="0" xfId="0" applyNumberFormat="1" applyFont="1"/>
    <xf numFmtId="43" fontId="0" fillId="0" borderId="0" xfId="0" applyNumberFormat="1"/>
    <xf numFmtId="0" fontId="4" fillId="0" borderId="0" xfId="0" applyFont="1" applyAlignment="1">
      <alignment horizontal="centerContinuous"/>
    </xf>
    <xf numFmtId="2" fontId="3" fillId="0" borderId="1" xfId="0" applyNumberFormat="1" applyFont="1" applyBorder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4" fillId="0" borderId="6" xfId="0" applyFont="1" applyBorder="1" applyAlignment="1">
      <alignment horizontal="left"/>
    </xf>
    <xf numFmtId="0" fontId="3" fillId="0" borderId="7" xfId="0" applyFont="1" applyBorder="1"/>
    <xf numFmtId="2" fontId="3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3" fillId="0" borderId="1" xfId="0" applyFont="1" applyBorder="1"/>
    <xf numFmtId="2" fontId="3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2" fontId="6" fillId="0" borderId="3" xfId="0" applyNumberFormat="1" applyFont="1" applyBorder="1" applyAlignment="1">
      <alignment horizontal="centerContinuous"/>
    </xf>
    <xf numFmtId="2" fontId="0" fillId="0" borderId="0" xfId="0" applyNumberFormat="1"/>
    <xf numFmtId="4" fontId="8" fillId="0" borderId="0" xfId="0" applyNumberFormat="1" applyFont="1"/>
    <xf numFmtId="0" fontId="4" fillId="0" borderId="16" xfId="0" applyFont="1" applyBorder="1" applyAlignment="1">
      <alignment horizontal="centerContinuous"/>
    </xf>
    <xf numFmtId="0" fontId="5" fillId="0" borderId="1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40" fontId="5" fillId="0" borderId="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40" fontId="5" fillId="0" borderId="13" xfId="0" applyNumberFormat="1" applyFont="1" applyBorder="1"/>
    <xf numFmtId="4" fontId="0" fillId="0" borderId="0" xfId="1" applyNumberFormat="1" applyFont="1" applyFill="1" applyBorder="1"/>
    <xf numFmtId="2" fontId="3" fillId="0" borderId="0" xfId="0" applyNumberFormat="1" applyFont="1" applyAlignment="1">
      <alignment horizontal="centerContinuous" wrapText="1"/>
    </xf>
    <xf numFmtId="167" fontId="0" fillId="0" borderId="0" xfId="1" applyNumberFormat="1" applyFont="1"/>
    <xf numFmtId="0" fontId="0" fillId="0" borderId="13" xfId="0" applyBorder="1"/>
    <xf numFmtId="0" fontId="0" fillId="2" borderId="13" xfId="0" applyFill="1" applyBorder="1"/>
    <xf numFmtId="0" fontId="0" fillId="0" borderId="13" xfId="0" applyBorder="1" applyAlignment="1">
      <alignment horizontal="center"/>
    </xf>
    <xf numFmtId="14" fontId="0" fillId="0" borderId="13" xfId="0" applyNumberFormat="1" applyBorder="1"/>
    <xf numFmtId="14" fontId="0" fillId="2" borderId="13" xfId="0" applyNumberFormat="1" applyFill="1" applyBorder="1"/>
    <xf numFmtId="167" fontId="0" fillId="0" borderId="13" xfId="1" applyNumberFormat="1" applyFont="1" applyBorder="1"/>
    <xf numFmtId="167" fontId="0" fillId="2" borderId="13" xfId="1" applyNumberFormat="1" applyFont="1" applyFill="1" applyBorder="1"/>
    <xf numFmtId="0" fontId="16" fillId="0" borderId="13" xfId="0" applyFont="1" applyBorder="1" applyAlignment="1">
      <alignment wrapText="1"/>
    </xf>
    <xf numFmtId="14" fontId="0" fillId="0" borderId="13" xfId="0" applyNumberFormat="1" applyBorder="1" applyAlignment="1">
      <alignment vertical="center"/>
    </xf>
    <xf numFmtId="14" fontId="0" fillId="2" borderId="13" xfId="0" applyNumberFormat="1" applyFill="1" applyBorder="1" applyAlignment="1">
      <alignment vertical="center"/>
    </xf>
    <xf numFmtId="43" fontId="15" fillId="2" borderId="0" xfId="0" applyNumberFormat="1" applyFont="1" applyFill="1"/>
    <xf numFmtId="0" fontId="2" fillId="0" borderId="0" xfId="0" applyFont="1" applyAlignment="1">
      <alignment horizontal="center"/>
    </xf>
    <xf numFmtId="2" fontId="0" fillId="2" borderId="0" xfId="0" applyNumberFormat="1" applyFill="1"/>
    <xf numFmtId="2" fontId="15" fillId="2" borderId="0" xfId="0" applyNumberFormat="1" applyFont="1" applyFill="1"/>
    <xf numFmtId="2" fontId="15" fillId="3" borderId="0" xfId="0" applyNumberFormat="1" applyFont="1" applyFill="1"/>
    <xf numFmtId="43" fontId="15" fillId="3" borderId="0" xfId="0" applyNumberFormat="1" applyFont="1" applyFill="1"/>
    <xf numFmtId="2" fontId="15" fillId="4" borderId="0" xfId="0" applyNumberFormat="1" applyFont="1" applyFill="1"/>
    <xf numFmtId="43" fontId="15" fillId="4" borderId="0" xfId="0" applyNumberFormat="1" applyFont="1" applyFill="1"/>
    <xf numFmtId="16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18" xfId="0" applyBorder="1"/>
    <xf numFmtId="0" fontId="5" fillId="0" borderId="13" xfId="0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168" fontId="0" fillId="0" borderId="19" xfId="0" applyNumberFormat="1" applyBorder="1"/>
    <xf numFmtId="49" fontId="0" fillId="0" borderId="19" xfId="0" applyNumberFormat="1" applyBorder="1"/>
    <xf numFmtId="169" fontId="0" fillId="0" borderId="19" xfId="0" applyNumberFormat="1" applyBorder="1"/>
    <xf numFmtId="0" fontId="4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left"/>
    </xf>
    <xf numFmtId="43" fontId="5" fillId="0" borderId="21" xfId="1" applyFont="1" applyFill="1" applyBorder="1" applyAlignment="1">
      <alignment horizontal="center"/>
    </xf>
    <xf numFmtId="164" fontId="8" fillId="0" borderId="21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center"/>
    </xf>
    <xf numFmtId="43" fontId="9" fillId="0" borderId="21" xfId="1" applyFont="1" applyFill="1" applyBorder="1" applyAlignment="1" applyProtection="1">
      <alignment horizontal="right" vertical="center"/>
      <protection locked="0"/>
    </xf>
    <xf numFmtId="165" fontId="11" fillId="0" borderId="22" xfId="0" applyNumberFormat="1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4" fontId="10" fillId="0" borderId="22" xfId="0" applyNumberFormat="1" applyFont="1" applyBorder="1"/>
    <xf numFmtId="164" fontId="10" fillId="0" borderId="22" xfId="1" applyNumberFormat="1" applyFont="1" applyFill="1" applyBorder="1"/>
    <xf numFmtId="49" fontId="19" fillId="0" borderId="19" xfId="0" applyNumberFormat="1" applyFont="1" applyBorder="1"/>
    <xf numFmtId="0" fontId="7" fillId="0" borderId="23" xfId="0" applyFont="1" applyBorder="1" applyAlignment="1">
      <alignment horizontal="centerContinuous"/>
    </xf>
    <xf numFmtId="0" fontId="5" fillId="0" borderId="24" xfId="0" applyFont="1" applyBorder="1" applyAlignment="1">
      <alignment horizontal="centerContinuous"/>
    </xf>
    <xf numFmtId="0" fontId="0" fillId="0" borderId="25" xfId="0" applyBorder="1"/>
    <xf numFmtId="49" fontId="0" fillId="0" borderId="13" xfId="0" applyNumberFormat="1" applyBorder="1"/>
    <xf numFmtId="169" fontId="0" fillId="2" borderId="0" xfId="0" applyNumberFormat="1" applyFill="1"/>
    <xf numFmtId="169" fontId="0" fillId="5" borderId="0" xfId="0" applyNumberFormat="1" applyFill="1"/>
    <xf numFmtId="168" fontId="0" fillId="2" borderId="19" xfId="0" applyNumberFormat="1" applyFill="1" applyBorder="1"/>
    <xf numFmtId="49" fontId="0" fillId="2" borderId="19" xfId="0" applyNumberFormat="1" applyFill="1" applyBorder="1"/>
    <xf numFmtId="169" fontId="0" fillId="2" borderId="19" xfId="0" applyNumberFormat="1" applyFill="1" applyBorder="1"/>
    <xf numFmtId="168" fontId="0" fillId="5" borderId="19" xfId="0" applyNumberFormat="1" applyFill="1" applyBorder="1"/>
    <xf numFmtId="49" fontId="0" fillId="5" borderId="19" xfId="0" applyNumberFormat="1" applyFill="1" applyBorder="1"/>
    <xf numFmtId="169" fontId="0" fillId="5" borderId="19" xfId="0" applyNumberFormat="1" applyFill="1" applyBorder="1"/>
    <xf numFmtId="49" fontId="0" fillId="0" borderId="0" xfId="0" applyNumberFormat="1" applyAlignment="1">
      <alignment horizontal="center"/>
    </xf>
    <xf numFmtId="43" fontId="12" fillId="0" borderId="17" xfId="1" applyFont="1" applyFill="1" applyBorder="1" applyAlignment="1">
      <alignment horizontal="center"/>
    </xf>
    <xf numFmtId="43" fontId="12" fillId="0" borderId="1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3" fillId="0" borderId="7" xfId="0" applyNumberFormat="1" applyFont="1" applyBorder="1" applyAlignment="1">
      <alignment horizontal="left"/>
    </xf>
    <xf numFmtId="166" fontId="5" fillId="0" borderId="10" xfId="0" applyNumberFormat="1" applyFont="1" applyBorder="1" applyAlignment="1">
      <alignment horizontal="left"/>
    </xf>
    <xf numFmtId="40" fontId="5" fillId="0" borderId="14" xfId="0" applyNumberFormat="1" applyFont="1" applyBorder="1" applyAlignment="1">
      <alignment horizontal="center"/>
    </xf>
    <xf numFmtId="40" fontId="5" fillId="0" borderId="1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ETAT%20RAPP%20BANCAIRE%20SGBCI%20FEVRIER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ROCHEMENT"/>
      <sheetName val="EXTRAIT DE COMPTE JANV 2021"/>
    </sheetNames>
    <sheetDataSet>
      <sheetData sheetId="0">
        <row r="113">
          <cell r="I113">
            <v>-17746214</v>
          </cell>
          <cell r="J113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1"/>
  <sheetViews>
    <sheetView tabSelected="1" workbookViewId="0">
      <selection activeCell="I4" sqref="I4"/>
    </sheetView>
  </sheetViews>
  <sheetFormatPr baseColWidth="10" defaultRowHeight="14.25"/>
  <cols>
    <col min="1" max="1" width="12.7109375" style="3" bestFit="1" customWidth="1"/>
    <col min="2" max="2" width="36.5703125" style="4" customWidth="1"/>
    <col min="3" max="3" width="20.5703125" style="4" customWidth="1"/>
    <col min="4" max="4" width="18" style="4" customWidth="1"/>
    <col min="5" max="5" width="18.7109375" style="3" customWidth="1"/>
    <col min="6" max="6" width="13.28515625" style="4" customWidth="1"/>
    <col min="7" max="7" width="32.42578125" style="4" customWidth="1"/>
    <col min="8" max="8" width="25.5703125" style="4" bestFit="1" customWidth="1"/>
    <col min="9" max="9" width="19.7109375" style="3" customWidth="1"/>
    <col min="10" max="10" width="20.85546875" style="3" customWidth="1"/>
    <col min="11" max="11" width="11.42578125" style="3"/>
    <col min="12" max="12" width="17.28515625" style="3" customWidth="1"/>
    <col min="13" max="13" width="11.42578125" style="3"/>
    <col min="14" max="14" width="14" style="3" customWidth="1"/>
    <col min="15" max="16384" width="11.42578125" style="3"/>
  </cols>
  <sheetData>
    <row r="1" spans="1:11" ht="18">
      <c r="A1" s="87" t="s">
        <v>0</v>
      </c>
      <c r="B1" s="87"/>
      <c r="C1" s="87"/>
      <c r="D1" s="87"/>
      <c r="E1" s="87"/>
      <c r="F1" s="87"/>
      <c r="G1" s="87"/>
      <c r="H1" s="45"/>
    </row>
    <row r="2" spans="1:11" ht="15.75" thickBot="1">
      <c r="A2" s="6"/>
      <c r="B2" s="7"/>
      <c r="C2" s="8"/>
      <c r="D2" s="8"/>
      <c r="E2" s="9"/>
      <c r="F2" s="8"/>
      <c r="G2" s="8"/>
      <c r="H2" s="8"/>
    </row>
    <row r="3" spans="1:11" ht="15">
      <c r="A3" s="10" t="s">
        <v>1</v>
      </c>
      <c r="B3" s="11"/>
      <c r="C3" s="88" t="s">
        <v>14</v>
      </c>
      <c r="D3" s="89"/>
      <c r="E3" s="90"/>
      <c r="F3" s="3"/>
      <c r="G3" s="12"/>
      <c r="H3" s="8"/>
    </row>
    <row r="4" spans="1:11" ht="15">
      <c r="A4" s="13" t="s">
        <v>2</v>
      </c>
      <c r="B4" s="14"/>
      <c r="C4" s="91">
        <v>52110000</v>
      </c>
      <c r="D4" s="91"/>
      <c r="E4" s="15"/>
      <c r="F4" s="3"/>
      <c r="G4" s="3"/>
      <c r="H4" s="8"/>
    </row>
    <row r="5" spans="1:11" ht="16.5" thickBot="1">
      <c r="A5" s="16" t="s">
        <v>3</v>
      </c>
      <c r="B5" s="17"/>
      <c r="C5" s="92">
        <v>45352</v>
      </c>
      <c r="D5" s="92"/>
      <c r="E5" s="18"/>
      <c r="F5" s="3"/>
      <c r="G5" s="3"/>
      <c r="H5" s="8"/>
    </row>
    <row r="6" spans="1:11" ht="15">
      <c r="A6" s="6"/>
      <c r="B6" s="8"/>
      <c r="C6" s="8"/>
      <c r="D6" s="8"/>
      <c r="E6" s="9"/>
      <c r="F6" s="8"/>
      <c r="G6" s="8"/>
      <c r="H6" s="8"/>
    </row>
    <row r="7" spans="1:11" ht="15.75" thickBot="1">
      <c r="A7" s="6"/>
      <c r="B7" s="8"/>
      <c r="C7" s="8"/>
      <c r="D7" s="8"/>
      <c r="E7" s="9"/>
      <c r="F7" s="8"/>
      <c r="G7" s="8"/>
      <c r="H7" s="32"/>
    </row>
    <row r="8" spans="1:11" ht="15.75">
      <c r="A8" s="19" t="s">
        <v>4</v>
      </c>
      <c r="B8" s="20"/>
      <c r="C8" s="20"/>
      <c r="D8" s="21"/>
      <c r="E8" s="21"/>
      <c r="F8" s="19" t="s">
        <v>15</v>
      </c>
      <c r="G8" s="21" t="s">
        <v>16</v>
      </c>
      <c r="H8" s="21"/>
      <c r="I8" s="21"/>
      <c r="J8" s="54"/>
    </row>
    <row r="9" spans="1:11" ht="15.75">
      <c r="A9" s="55" t="s">
        <v>5</v>
      </c>
      <c r="B9" s="55"/>
      <c r="C9" s="55" t="s">
        <v>6</v>
      </c>
      <c r="D9" s="56" t="s">
        <v>7</v>
      </c>
      <c r="E9" s="56" t="s">
        <v>8</v>
      </c>
      <c r="F9" s="55" t="s">
        <v>5</v>
      </c>
      <c r="G9" s="55"/>
      <c r="H9" s="55" t="s">
        <v>6</v>
      </c>
      <c r="I9" s="56" t="s">
        <v>9</v>
      </c>
      <c r="J9" s="56" t="s">
        <v>10</v>
      </c>
    </row>
    <row r="10" spans="1:11" ht="15.75">
      <c r="A10" s="60" t="s">
        <v>70</v>
      </c>
      <c r="B10" s="61"/>
      <c r="C10" s="61"/>
      <c r="D10" s="62"/>
      <c r="E10" s="63">
        <f>+I10</f>
        <v>-17746214</v>
      </c>
      <c r="F10" s="60" t="s">
        <v>70</v>
      </c>
      <c r="G10" s="61"/>
      <c r="H10" s="64"/>
      <c r="I10" s="63">
        <f>[1]RAPPROCHEMENT!$I$113:$J$113</f>
        <v>-17746214</v>
      </c>
      <c r="J10" s="65"/>
    </row>
    <row r="11" spans="1:11">
      <c r="A11" s="66" t="s">
        <v>13</v>
      </c>
      <c r="B11" s="67"/>
      <c r="C11" s="68"/>
      <c r="D11" s="70"/>
      <c r="E11" s="70"/>
      <c r="F11" s="66" t="s">
        <v>13</v>
      </c>
      <c r="G11" s="67"/>
      <c r="H11" s="68"/>
      <c r="I11" s="69"/>
      <c r="J11" s="70"/>
    </row>
    <row r="12" spans="1:11" ht="15">
      <c r="A12" s="57">
        <v>45352</v>
      </c>
      <c r="B12" s="71" t="s">
        <v>73</v>
      </c>
      <c r="C12" s="71" t="s">
        <v>73</v>
      </c>
      <c r="D12" s="59">
        <v>1000000</v>
      </c>
      <c r="E12" s="59"/>
      <c r="F12" s="57">
        <v>45352</v>
      </c>
      <c r="G12" s="71" t="s">
        <v>73</v>
      </c>
      <c r="H12" s="71" t="s">
        <v>73</v>
      </c>
      <c r="I12" s="59"/>
      <c r="J12" s="59">
        <v>1000000</v>
      </c>
      <c r="K12" s="52"/>
    </row>
    <row r="13" spans="1:11" ht="15">
      <c r="A13" s="57">
        <v>45352</v>
      </c>
      <c r="B13" s="58" t="s">
        <v>58</v>
      </c>
      <c r="C13" s="58" t="s">
        <v>58</v>
      </c>
      <c r="D13" s="59">
        <v>138</v>
      </c>
      <c r="E13" s="59"/>
      <c r="F13" s="57">
        <v>45352</v>
      </c>
      <c r="G13" s="58" t="s">
        <v>58</v>
      </c>
      <c r="H13" s="58" t="s">
        <v>58</v>
      </c>
      <c r="I13" s="59"/>
      <c r="J13" s="59">
        <v>138</v>
      </c>
      <c r="K13" s="52"/>
    </row>
    <row r="14" spans="1:11" ht="15">
      <c r="A14" s="57">
        <v>45352</v>
      </c>
      <c r="B14" s="71" t="s">
        <v>73</v>
      </c>
      <c r="C14" s="71" t="s">
        <v>73</v>
      </c>
      <c r="D14" s="59">
        <v>2863899</v>
      </c>
      <c r="E14" s="59"/>
      <c r="F14" s="57">
        <v>45352</v>
      </c>
      <c r="G14" s="71" t="s">
        <v>73</v>
      </c>
      <c r="H14" s="71" t="s">
        <v>73</v>
      </c>
      <c r="I14" s="59"/>
      <c r="J14" s="59">
        <v>2863899</v>
      </c>
      <c r="K14" s="52"/>
    </row>
    <row r="15" spans="1:11" ht="15">
      <c r="A15" s="57">
        <v>45352</v>
      </c>
      <c r="B15" s="58" t="s">
        <v>58</v>
      </c>
      <c r="C15" s="58" t="s">
        <v>58</v>
      </c>
      <c r="D15" s="59">
        <v>275</v>
      </c>
      <c r="E15" s="59"/>
      <c r="F15" s="57">
        <v>45352</v>
      </c>
      <c r="G15" s="58" t="s">
        <v>58</v>
      </c>
      <c r="H15" s="58" t="s">
        <v>58</v>
      </c>
      <c r="I15" s="59"/>
      <c r="J15" s="59">
        <v>275</v>
      </c>
      <c r="K15" s="52"/>
    </row>
    <row r="16" spans="1:11" ht="15">
      <c r="A16" s="57">
        <v>45352</v>
      </c>
      <c r="B16" s="58" t="s">
        <v>74</v>
      </c>
      <c r="C16" s="58" t="s">
        <v>74</v>
      </c>
      <c r="D16" s="59"/>
      <c r="E16" s="59">
        <v>138768</v>
      </c>
      <c r="F16" s="57">
        <v>45352</v>
      </c>
      <c r="G16" s="58" t="s">
        <v>74</v>
      </c>
      <c r="H16" s="58" t="s">
        <v>74</v>
      </c>
      <c r="I16" s="59">
        <v>138768</v>
      </c>
      <c r="J16" s="59"/>
      <c r="K16" s="52"/>
    </row>
    <row r="17" spans="1:11" ht="15">
      <c r="A17" s="57">
        <v>45352</v>
      </c>
      <c r="B17" s="58" t="s">
        <v>75</v>
      </c>
      <c r="C17" s="58" t="s">
        <v>75</v>
      </c>
      <c r="D17" s="59"/>
      <c r="E17" s="59">
        <v>205615</v>
      </c>
      <c r="F17" s="57">
        <v>45352</v>
      </c>
      <c r="G17" s="58" t="s">
        <v>75</v>
      </c>
      <c r="H17" s="58" t="s">
        <v>75</v>
      </c>
      <c r="I17" s="59">
        <v>205615</v>
      </c>
      <c r="J17" s="59"/>
      <c r="K17" s="52"/>
    </row>
    <row r="18" spans="1:11" ht="15">
      <c r="A18" s="57">
        <v>45355</v>
      </c>
      <c r="B18" s="58" t="s">
        <v>76</v>
      </c>
      <c r="C18" s="58" t="s">
        <v>76</v>
      </c>
      <c r="D18" s="59"/>
      <c r="E18" s="59">
        <v>123664</v>
      </c>
      <c r="F18" s="57">
        <v>45355</v>
      </c>
      <c r="G18" s="58" t="s">
        <v>76</v>
      </c>
      <c r="H18" s="58" t="s">
        <v>76</v>
      </c>
      <c r="I18" s="59">
        <v>123664</v>
      </c>
      <c r="J18" s="59"/>
      <c r="K18" s="52"/>
    </row>
    <row r="19" spans="1:11" ht="15">
      <c r="A19" s="57">
        <v>45355</v>
      </c>
      <c r="B19" s="58" t="s">
        <v>77</v>
      </c>
      <c r="C19" s="58" t="s">
        <v>77</v>
      </c>
      <c r="D19" s="59"/>
      <c r="E19" s="59">
        <v>73719</v>
      </c>
      <c r="F19" s="57">
        <v>45355</v>
      </c>
      <c r="G19" s="58" t="s">
        <v>77</v>
      </c>
      <c r="H19" s="58" t="s">
        <v>77</v>
      </c>
      <c r="I19" s="59">
        <v>73719</v>
      </c>
      <c r="J19" s="59"/>
      <c r="K19" s="52"/>
    </row>
    <row r="20" spans="1:11" ht="15">
      <c r="A20" s="57">
        <v>45355</v>
      </c>
      <c r="B20" s="58" t="s">
        <v>78</v>
      </c>
      <c r="C20" s="58" t="s">
        <v>78</v>
      </c>
      <c r="D20" s="59"/>
      <c r="E20" s="59">
        <v>220413</v>
      </c>
      <c r="F20" s="57">
        <v>45355</v>
      </c>
      <c r="G20" s="58" t="s">
        <v>78</v>
      </c>
      <c r="H20" s="58" t="s">
        <v>78</v>
      </c>
      <c r="I20" s="59">
        <v>220413</v>
      </c>
      <c r="J20" s="59"/>
      <c r="K20" s="52"/>
    </row>
    <row r="21" spans="1:11" ht="15">
      <c r="A21" s="57">
        <v>45355</v>
      </c>
      <c r="B21" s="58" t="s">
        <v>79</v>
      </c>
      <c r="C21" s="58" t="s">
        <v>79</v>
      </c>
      <c r="D21" s="59">
        <v>300000</v>
      </c>
      <c r="E21" s="59"/>
      <c r="F21" s="57">
        <v>45355</v>
      </c>
      <c r="G21" s="58" t="s">
        <v>79</v>
      </c>
      <c r="H21" s="58" t="s">
        <v>79</v>
      </c>
      <c r="I21" s="59"/>
      <c r="J21" s="59">
        <v>300000</v>
      </c>
      <c r="K21" s="52"/>
    </row>
    <row r="22" spans="1:11" ht="15">
      <c r="A22" s="57">
        <v>45355</v>
      </c>
      <c r="B22" s="58" t="s">
        <v>80</v>
      </c>
      <c r="C22" s="58" t="s">
        <v>80</v>
      </c>
      <c r="D22" s="59"/>
      <c r="E22" s="59">
        <v>2574866</v>
      </c>
      <c r="F22" s="57">
        <v>45355</v>
      </c>
      <c r="G22" s="58" t="s">
        <v>80</v>
      </c>
      <c r="H22" s="58" t="s">
        <v>80</v>
      </c>
      <c r="I22" s="59">
        <v>2574866</v>
      </c>
      <c r="J22" s="59"/>
      <c r="K22" s="52"/>
    </row>
    <row r="23" spans="1:11" ht="15">
      <c r="A23" s="57">
        <v>45357</v>
      </c>
      <c r="B23" s="58" t="s">
        <v>72</v>
      </c>
      <c r="C23" s="58" t="s">
        <v>72</v>
      </c>
      <c r="D23" s="59">
        <v>487589</v>
      </c>
      <c r="E23" s="59"/>
      <c r="F23" s="57">
        <v>45357</v>
      </c>
      <c r="G23" s="58" t="s">
        <v>72</v>
      </c>
      <c r="H23" s="58" t="s">
        <v>72</v>
      </c>
      <c r="I23" s="59"/>
      <c r="J23" s="59">
        <v>487589</v>
      </c>
      <c r="K23" s="52"/>
    </row>
    <row r="24" spans="1:11" ht="15">
      <c r="A24" s="57">
        <v>45357</v>
      </c>
      <c r="B24" s="58" t="s">
        <v>81</v>
      </c>
      <c r="C24" s="58" t="s">
        <v>81</v>
      </c>
      <c r="D24" s="59"/>
      <c r="E24" s="59">
        <v>1425000</v>
      </c>
      <c r="F24" s="57">
        <v>45357</v>
      </c>
      <c r="G24" s="58" t="s">
        <v>81</v>
      </c>
      <c r="H24" s="58" t="s">
        <v>81</v>
      </c>
      <c r="I24" s="59">
        <v>1425000</v>
      </c>
      <c r="J24" s="59"/>
      <c r="K24" s="52"/>
    </row>
    <row r="25" spans="1:11" ht="15">
      <c r="A25" s="57">
        <v>45357</v>
      </c>
      <c r="B25" s="58" t="s">
        <v>82</v>
      </c>
      <c r="C25" s="58" t="s">
        <v>82</v>
      </c>
      <c r="D25" s="59"/>
      <c r="E25" s="59">
        <v>566431</v>
      </c>
      <c r="F25" s="57">
        <v>45357</v>
      </c>
      <c r="G25" s="58" t="s">
        <v>82</v>
      </c>
      <c r="H25" s="58" t="s">
        <v>82</v>
      </c>
      <c r="I25" s="59">
        <v>566431</v>
      </c>
      <c r="J25" s="59"/>
      <c r="K25" s="52"/>
    </row>
    <row r="26" spans="1:11" ht="15">
      <c r="A26" s="57">
        <v>45358</v>
      </c>
      <c r="B26" s="58" t="s">
        <v>83</v>
      </c>
      <c r="C26" s="58" t="s">
        <v>83</v>
      </c>
      <c r="D26" s="59">
        <v>887901</v>
      </c>
      <c r="E26" s="59"/>
      <c r="F26" s="57">
        <v>45358</v>
      </c>
      <c r="G26" s="58" t="s">
        <v>83</v>
      </c>
      <c r="H26" s="58" t="s">
        <v>83</v>
      </c>
      <c r="I26" s="59"/>
      <c r="J26" s="59">
        <v>887901</v>
      </c>
      <c r="K26" s="52"/>
    </row>
    <row r="27" spans="1:11" ht="15">
      <c r="A27" s="57">
        <v>45358</v>
      </c>
      <c r="B27" s="58" t="s">
        <v>84</v>
      </c>
      <c r="C27" s="58" t="s">
        <v>84</v>
      </c>
      <c r="D27" s="59"/>
      <c r="E27" s="59">
        <v>884901</v>
      </c>
      <c r="F27" s="57">
        <v>45358</v>
      </c>
      <c r="G27" s="58" t="s">
        <v>84</v>
      </c>
      <c r="H27" s="58" t="s">
        <v>84</v>
      </c>
      <c r="I27" s="59">
        <v>884901</v>
      </c>
      <c r="J27" s="59"/>
      <c r="K27" s="52"/>
    </row>
    <row r="28" spans="1:11" ht="15">
      <c r="A28" s="57">
        <v>45359</v>
      </c>
      <c r="B28" s="71" t="s">
        <v>85</v>
      </c>
      <c r="C28" s="71" t="s">
        <v>85</v>
      </c>
      <c r="D28" s="59">
        <f>3389459</f>
        <v>3389459</v>
      </c>
      <c r="E28" s="59"/>
      <c r="F28" s="57">
        <v>45359</v>
      </c>
      <c r="G28" s="71" t="s">
        <v>85</v>
      </c>
      <c r="H28" s="71" t="s">
        <v>85</v>
      </c>
      <c r="I28" s="59"/>
      <c r="J28" s="59">
        <f>3389459</f>
        <v>3389459</v>
      </c>
      <c r="K28" s="52"/>
    </row>
    <row r="29" spans="1:11" ht="15">
      <c r="A29" s="57">
        <v>45359</v>
      </c>
      <c r="B29" s="58" t="s">
        <v>67</v>
      </c>
      <c r="C29" s="58" t="s">
        <v>67</v>
      </c>
      <c r="D29" s="59"/>
      <c r="E29" s="59">
        <v>567320</v>
      </c>
      <c r="F29" s="57">
        <v>45359</v>
      </c>
      <c r="G29" s="58" t="s">
        <v>67</v>
      </c>
      <c r="H29" s="58" t="s">
        <v>67</v>
      </c>
      <c r="I29" s="59">
        <v>567320</v>
      </c>
      <c r="J29" s="59"/>
      <c r="K29" s="52"/>
    </row>
    <row r="30" spans="1:11" ht="15">
      <c r="A30" s="57">
        <v>45359</v>
      </c>
      <c r="B30" s="58" t="s">
        <v>86</v>
      </c>
      <c r="C30" s="58" t="s">
        <v>86</v>
      </c>
      <c r="D30" s="59"/>
      <c r="E30" s="59">
        <v>286156</v>
      </c>
      <c r="F30" s="57">
        <v>45359</v>
      </c>
      <c r="G30" s="58" t="s">
        <v>86</v>
      </c>
      <c r="H30" s="58" t="s">
        <v>86</v>
      </c>
      <c r="I30" s="59">
        <v>286156</v>
      </c>
      <c r="J30" s="59"/>
      <c r="K30" s="52"/>
    </row>
    <row r="31" spans="1:11" ht="15">
      <c r="A31" s="57">
        <v>45359</v>
      </c>
      <c r="B31" s="58" t="s">
        <v>75</v>
      </c>
      <c r="C31" s="58" t="s">
        <v>75</v>
      </c>
      <c r="D31" s="59"/>
      <c r="E31" s="59">
        <v>436305</v>
      </c>
      <c r="F31" s="57">
        <v>45359</v>
      </c>
      <c r="G31" s="58" t="s">
        <v>75</v>
      </c>
      <c r="H31" s="58" t="s">
        <v>75</v>
      </c>
      <c r="I31" s="59">
        <v>436305</v>
      </c>
      <c r="J31" s="59"/>
      <c r="K31" s="52"/>
    </row>
    <row r="32" spans="1:11" ht="15">
      <c r="A32" s="57">
        <v>45359</v>
      </c>
      <c r="B32" s="58" t="s">
        <v>87</v>
      </c>
      <c r="C32" s="58" t="s">
        <v>87</v>
      </c>
      <c r="D32" s="59"/>
      <c r="E32" s="59">
        <v>76558</v>
      </c>
      <c r="F32" s="57">
        <v>45359</v>
      </c>
      <c r="G32" s="58" t="s">
        <v>87</v>
      </c>
      <c r="H32" s="58" t="s">
        <v>87</v>
      </c>
      <c r="I32" s="59">
        <v>76558</v>
      </c>
      <c r="J32" s="59"/>
      <c r="K32" s="52"/>
    </row>
    <row r="33" spans="1:11" ht="15">
      <c r="A33" s="57">
        <v>45359</v>
      </c>
      <c r="B33" s="58" t="s">
        <v>88</v>
      </c>
      <c r="C33" s="58" t="s">
        <v>88</v>
      </c>
      <c r="D33" s="59"/>
      <c r="E33" s="59">
        <v>1341129</v>
      </c>
      <c r="F33" s="57">
        <v>45359</v>
      </c>
      <c r="G33" s="58" t="s">
        <v>88</v>
      </c>
      <c r="H33" s="58" t="s">
        <v>88</v>
      </c>
      <c r="I33" s="59">
        <v>1341129</v>
      </c>
      <c r="J33" s="59"/>
      <c r="K33" s="52"/>
    </row>
    <row r="34" spans="1:11" ht="15">
      <c r="A34" s="57">
        <v>45359</v>
      </c>
      <c r="B34" s="58" t="s">
        <v>89</v>
      </c>
      <c r="C34" s="58" t="s">
        <v>89</v>
      </c>
      <c r="D34" s="59"/>
      <c r="E34" s="59">
        <v>177005</v>
      </c>
      <c r="F34" s="57">
        <v>45359</v>
      </c>
      <c r="G34" s="58" t="s">
        <v>89</v>
      </c>
      <c r="H34" s="58" t="s">
        <v>89</v>
      </c>
      <c r="I34" s="59">
        <v>177005</v>
      </c>
      <c r="J34" s="59"/>
      <c r="K34" s="52"/>
    </row>
    <row r="35" spans="1:11" ht="15">
      <c r="A35" s="57">
        <v>45359</v>
      </c>
      <c r="B35" s="58" t="s">
        <v>90</v>
      </c>
      <c r="C35" s="58" t="s">
        <v>90</v>
      </c>
      <c r="D35" s="59"/>
      <c r="E35" s="59">
        <v>278303</v>
      </c>
      <c r="F35" s="57">
        <v>45359</v>
      </c>
      <c r="G35" s="58" t="s">
        <v>90</v>
      </c>
      <c r="H35" s="58" t="s">
        <v>90</v>
      </c>
      <c r="I35" s="59">
        <v>278303</v>
      </c>
      <c r="J35" s="59"/>
      <c r="K35" s="52"/>
    </row>
    <row r="36" spans="1:11" ht="15">
      <c r="A36" s="57">
        <v>45359</v>
      </c>
      <c r="B36" s="58" t="s">
        <v>61</v>
      </c>
      <c r="C36" s="58" t="s">
        <v>61</v>
      </c>
      <c r="D36" s="59"/>
      <c r="E36" s="59">
        <v>524864</v>
      </c>
      <c r="F36" s="57">
        <v>45359</v>
      </c>
      <c r="G36" s="58" t="s">
        <v>61</v>
      </c>
      <c r="H36" s="58" t="s">
        <v>61</v>
      </c>
      <c r="I36" s="59">
        <v>524864</v>
      </c>
      <c r="J36" s="59"/>
      <c r="K36" s="52"/>
    </row>
    <row r="37" spans="1:11" ht="15">
      <c r="A37" s="57">
        <v>45359</v>
      </c>
      <c r="B37" s="58" t="s">
        <v>66</v>
      </c>
      <c r="C37" s="58" t="s">
        <v>66</v>
      </c>
      <c r="D37" s="59"/>
      <c r="E37" s="59">
        <v>366372</v>
      </c>
      <c r="F37" s="57">
        <v>45359</v>
      </c>
      <c r="G37" s="58" t="s">
        <v>66</v>
      </c>
      <c r="H37" s="58" t="s">
        <v>66</v>
      </c>
      <c r="I37" s="59">
        <v>366372</v>
      </c>
      <c r="J37" s="59"/>
      <c r="K37" s="52"/>
    </row>
    <row r="38" spans="1:11" ht="15">
      <c r="A38" s="57">
        <v>45359</v>
      </c>
      <c r="B38" s="58" t="s">
        <v>91</v>
      </c>
      <c r="C38" s="58" t="s">
        <v>91</v>
      </c>
      <c r="D38" s="59"/>
      <c r="E38" s="59">
        <v>55413</v>
      </c>
      <c r="F38" s="57">
        <v>45359</v>
      </c>
      <c r="G38" s="58" t="s">
        <v>91</v>
      </c>
      <c r="H38" s="58" t="s">
        <v>91</v>
      </c>
      <c r="I38" s="59">
        <v>55413</v>
      </c>
      <c r="J38" s="59"/>
      <c r="K38" s="52"/>
    </row>
    <row r="39" spans="1:11" ht="15">
      <c r="A39" s="57">
        <v>45359</v>
      </c>
      <c r="B39" s="58" t="s">
        <v>92</v>
      </c>
      <c r="C39" s="58" t="s">
        <v>92</v>
      </c>
      <c r="D39" s="59">
        <v>935000</v>
      </c>
      <c r="E39" s="59"/>
      <c r="F39" s="57">
        <v>45359</v>
      </c>
      <c r="G39" s="58" t="s">
        <v>92</v>
      </c>
      <c r="H39" s="58" t="s">
        <v>92</v>
      </c>
      <c r="I39" s="59"/>
      <c r="J39" s="59">
        <v>935000</v>
      </c>
      <c r="K39" s="52"/>
    </row>
    <row r="40" spans="1:11" ht="15">
      <c r="A40" s="57">
        <v>45359</v>
      </c>
      <c r="B40" s="58" t="s">
        <v>93</v>
      </c>
      <c r="C40" s="58" t="s">
        <v>93</v>
      </c>
      <c r="D40" s="59">
        <f>2899540+98961</f>
        <v>2998501</v>
      </c>
      <c r="E40" s="59"/>
      <c r="F40" s="57">
        <v>45359</v>
      </c>
      <c r="G40" s="58" t="s">
        <v>93</v>
      </c>
      <c r="H40" s="58" t="s">
        <v>93</v>
      </c>
      <c r="I40" s="59"/>
      <c r="J40" s="59">
        <f>2899540+98961</f>
        <v>2998501</v>
      </c>
      <c r="K40" s="52"/>
    </row>
    <row r="41" spans="1:11" ht="15">
      <c r="A41" s="78">
        <v>45362</v>
      </c>
      <c r="B41" s="79" t="s">
        <v>94</v>
      </c>
      <c r="C41" s="79" t="s">
        <v>94</v>
      </c>
      <c r="D41" s="80">
        <v>177005</v>
      </c>
      <c r="E41" s="80"/>
      <c r="F41" s="78">
        <v>45362</v>
      </c>
      <c r="G41" s="79" t="s">
        <v>94</v>
      </c>
      <c r="H41" s="79" t="s">
        <v>94</v>
      </c>
      <c r="I41" s="80"/>
      <c r="J41" s="80">
        <v>177005</v>
      </c>
      <c r="K41" s="76"/>
    </row>
    <row r="42" spans="1:11" ht="15">
      <c r="A42" s="78">
        <v>45362</v>
      </c>
      <c r="B42" s="79" t="s">
        <v>95</v>
      </c>
      <c r="C42" s="79" t="s">
        <v>95</v>
      </c>
      <c r="D42" s="80">
        <v>6600</v>
      </c>
      <c r="E42" s="80"/>
      <c r="F42" s="78">
        <v>45362</v>
      </c>
      <c r="G42" s="79" t="s">
        <v>95</v>
      </c>
      <c r="H42" s="79" t="s">
        <v>95</v>
      </c>
      <c r="I42" s="80"/>
      <c r="J42" s="80">
        <v>6600</v>
      </c>
      <c r="K42" s="76"/>
    </row>
    <row r="43" spans="1:11" ht="15">
      <c r="A43" s="57">
        <v>45364</v>
      </c>
      <c r="B43" s="58" t="s">
        <v>96</v>
      </c>
      <c r="C43" s="58" t="s">
        <v>96</v>
      </c>
      <c r="D43" s="59"/>
      <c r="E43" s="59">
        <v>62835</v>
      </c>
      <c r="F43" s="57">
        <v>45364</v>
      </c>
      <c r="G43" s="58" t="s">
        <v>96</v>
      </c>
      <c r="H43" s="58" t="s">
        <v>96</v>
      </c>
      <c r="I43" s="59">
        <v>62835</v>
      </c>
      <c r="J43" s="59"/>
      <c r="K43" s="52"/>
    </row>
    <row r="44" spans="1:11" ht="15">
      <c r="A44" s="57">
        <v>45364</v>
      </c>
      <c r="B44" s="58" t="s">
        <v>89</v>
      </c>
      <c r="C44" s="58" t="s">
        <v>89</v>
      </c>
      <c r="D44" s="59"/>
      <c r="E44" s="59">
        <v>93928</v>
      </c>
      <c r="F44" s="57">
        <v>45364</v>
      </c>
      <c r="G44" s="58" t="s">
        <v>89</v>
      </c>
      <c r="H44" s="58" t="s">
        <v>89</v>
      </c>
      <c r="I44" s="59">
        <v>93928</v>
      </c>
      <c r="J44" s="59"/>
      <c r="K44" s="52"/>
    </row>
    <row r="45" spans="1:11" ht="15">
      <c r="A45" s="57">
        <v>45364</v>
      </c>
      <c r="B45" s="58" t="s">
        <v>97</v>
      </c>
      <c r="C45" s="58" t="s">
        <v>97</v>
      </c>
      <c r="D45" s="59"/>
      <c r="E45" s="59">
        <v>49843</v>
      </c>
      <c r="F45" s="57">
        <v>45364</v>
      </c>
      <c r="G45" s="58" t="s">
        <v>97</v>
      </c>
      <c r="H45" s="58" t="s">
        <v>97</v>
      </c>
      <c r="I45" s="59">
        <v>49843</v>
      </c>
      <c r="J45" s="59"/>
      <c r="K45" s="52"/>
    </row>
    <row r="46" spans="1:11" ht="15">
      <c r="A46" s="57">
        <v>45364</v>
      </c>
      <c r="B46" s="58" t="s">
        <v>98</v>
      </c>
      <c r="C46" s="58" t="s">
        <v>98</v>
      </c>
      <c r="D46" s="59"/>
      <c r="E46" s="59">
        <v>596243</v>
      </c>
      <c r="F46" s="57">
        <v>45364</v>
      </c>
      <c r="G46" s="58" t="s">
        <v>98</v>
      </c>
      <c r="H46" s="58" t="s">
        <v>98</v>
      </c>
      <c r="I46" s="59">
        <v>596243</v>
      </c>
      <c r="J46" s="59"/>
      <c r="K46" s="52"/>
    </row>
    <row r="47" spans="1:11" ht="15">
      <c r="A47" s="57">
        <v>45364</v>
      </c>
      <c r="B47" s="58" t="s">
        <v>99</v>
      </c>
      <c r="C47" s="58" t="s">
        <v>99</v>
      </c>
      <c r="D47" s="59"/>
      <c r="E47" s="59">
        <v>135118</v>
      </c>
      <c r="F47" s="57">
        <v>45364</v>
      </c>
      <c r="G47" s="58" t="s">
        <v>99</v>
      </c>
      <c r="H47" s="58" t="s">
        <v>99</v>
      </c>
      <c r="I47" s="59">
        <v>135118</v>
      </c>
      <c r="J47" s="59"/>
      <c r="K47" s="52"/>
    </row>
    <row r="48" spans="1:11" ht="15">
      <c r="A48" s="57">
        <v>45364</v>
      </c>
      <c r="B48" s="58" t="s">
        <v>100</v>
      </c>
      <c r="C48" s="58" t="s">
        <v>100</v>
      </c>
      <c r="D48" s="59"/>
      <c r="E48" s="59">
        <v>836989</v>
      </c>
      <c r="F48" s="57">
        <v>45364</v>
      </c>
      <c r="G48" s="58" t="s">
        <v>100</v>
      </c>
      <c r="H48" s="58" t="s">
        <v>100</v>
      </c>
      <c r="I48" s="59">
        <v>836989</v>
      </c>
      <c r="J48" s="59"/>
      <c r="K48" s="52"/>
    </row>
    <row r="49" spans="1:11" ht="15">
      <c r="A49" s="57">
        <v>45364</v>
      </c>
      <c r="B49" s="58" t="s">
        <v>101</v>
      </c>
      <c r="C49" s="58" t="s">
        <v>101</v>
      </c>
      <c r="D49" s="59"/>
      <c r="E49" s="59">
        <v>61677</v>
      </c>
      <c r="F49" s="57">
        <v>45364</v>
      </c>
      <c r="G49" s="58" t="s">
        <v>101</v>
      </c>
      <c r="H49" s="58" t="s">
        <v>101</v>
      </c>
      <c r="I49" s="59">
        <v>61677</v>
      </c>
      <c r="J49" s="59"/>
      <c r="K49" s="52"/>
    </row>
    <row r="50" spans="1:11" ht="15">
      <c r="A50" s="57">
        <v>45366</v>
      </c>
      <c r="B50" s="58" t="s">
        <v>63</v>
      </c>
      <c r="C50" s="58" t="s">
        <v>63</v>
      </c>
      <c r="D50" s="59">
        <f>650000</f>
        <v>650000</v>
      </c>
      <c r="E50" s="59"/>
      <c r="F50" s="57">
        <v>45366</v>
      </c>
      <c r="G50" s="58" t="s">
        <v>63</v>
      </c>
      <c r="H50" s="58" t="s">
        <v>63</v>
      </c>
      <c r="I50" s="59"/>
      <c r="J50" s="59">
        <f>650000</f>
        <v>650000</v>
      </c>
      <c r="K50" s="52"/>
    </row>
    <row r="51" spans="1:11" ht="15">
      <c r="A51" s="57">
        <v>45366</v>
      </c>
      <c r="B51" s="58" t="s">
        <v>102</v>
      </c>
      <c r="C51" s="58" t="s">
        <v>102</v>
      </c>
      <c r="D51" s="59">
        <f>402043+275</f>
        <v>402318</v>
      </c>
      <c r="E51" s="59"/>
      <c r="F51" s="57">
        <v>45366</v>
      </c>
      <c r="G51" s="58" t="s">
        <v>102</v>
      </c>
      <c r="H51" s="58" t="s">
        <v>102</v>
      </c>
      <c r="I51" s="59"/>
      <c r="J51" s="59">
        <f>402043+275</f>
        <v>402318</v>
      </c>
      <c r="K51" s="52"/>
    </row>
    <row r="52" spans="1:11" ht="15">
      <c r="A52" s="57">
        <v>45366</v>
      </c>
      <c r="B52" s="58" t="s">
        <v>103</v>
      </c>
      <c r="C52" s="58" t="s">
        <v>103</v>
      </c>
      <c r="D52" s="59">
        <f>177866</f>
        <v>177866</v>
      </c>
      <c r="E52" s="59"/>
      <c r="F52" s="57">
        <v>45366</v>
      </c>
      <c r="G52" s="58" t="s">
        <v>103</v>
      </c>
      <c r="H52" s="58" t="s">
        <v>103</v>
      </c>
      <c r="I52" s="59"/>
      <c r="J52" s="59">
        <f>177866</f>
        <v>177866</v>
      </c>
      <c r="K52" s="52"/>
    </row>
    <row r="53" spans="1:11" ht="15">
      <c r="A53" s="57">
        <v>45366</v>
      </c>
      <c r="B53" s="58" t="s">
        <v>104</v>
      </c>
      <c r="C53" s="58" t="s">
        <v>104</v>
      </c>
      <c r="D53" s="59">
        <f>500000+275</f>
        <v>500275</v>
      </c>
      <c r="E53" s="59"/>
      <c r="F53" s="57">
        <v>45366</v>
      </c>
      <c r="G53" s="58" t="s">
        <v>104</v>
      </c>
      <c r="H53" s="58" t="s">
        <v>104</v>
      </c>
      <c r="I53" s="59"/>
      <c r="J53" s="59">
        <f>500000+275</f>
        <v>500275</v>
      </c>
      <c r="K53" s="52"/>
    </row>
    <row r="54" spans="1:11" ht="15">
      <c r="A54" s="57">
        <v>45366</v>
      </c>
      <c r="B54" s="58" t="s">
        <v>105</v>
      </c>
      <c r="C54" s="58" t="s">
        <v>105</v>
      </c>
      <c r="D54" s="59">
        <f>125288</f>
        <v>125288</v>
      </c>
      <c r="E54" s="59"/>
      <c r="F54" s="57">
        <v>45366</v>
      </c>
      <c r="G54" s="58" t="s">
        <v>105</v>
      </c>
      <c r="H54" s="58" t="s">
        <v>105</v>
      </c>
      <c r="I54" s="59"/>
      <c r="J54" s="59">
        <f>125288</f>
        <v>125288</v>
      </c>
      <c r="K54" s="52"/>
    </row>
    <row r="55" spans="1:11" ht="15">
      <c r="A55" s="57">
        <v>45369</v>
      </c>
      <c r="B55" s="58" t="s">
        <v>106</v>
      </c>
      <c r="C55" s="58" t="s">
        <v>106</v>
      </c>
      <c r="D55" s="59"/>
      <c r="E55" s="59">
        <v>148344</v>
      </c>
      <c r="F55" s="57">
        <v>45369</v>
      </c>
      <c r="G55" s="58" t="s">
        <v>106</v>
      </c>
      <c r="H55" s="58" t="s">
        <v>106</v>
      </c>
      <c r="I55" s="59">
        <v>148344</v>
      </c>
      <c r="J55" s="59"/>
      <c r="K55" s="52"/>
    </row>
    <row r="56" spans="1:11" ht="15">
      <c r="A56" s="57">
        <v>45369</v>
      </c>
      <c r="B56" s="58" t="s">
        <v>107</v>
      </c>
      <c r="C56" s="58" t="s">
        <v>107</v>
      </c>
      <c r="D56" s="59"/>
      <c r="E56" s="59">
        <v>151748</v>
      </c>
      <c r="F56" s="57">
        <v>45369</v>
      </c>
      <c r="G56" s="58" t="s">
        <v>107</v>
      </c>
      <c r="H56" s="58" t="s">
        <v>107</v>
      </c>
      <c r="I56" s="59">
        <v>151748</v>
      </c>
      <c r="J56" s="59"/>
      <c r="K56" s="52"/>
    </row>
    <row r="57" spans="1:11" ht="15">
      <c r="A57" s="81">
        <v>45369</v>
      </c>
      <c r="B57" s="82" t="s">
        <v>60</v>
      </c>
      <c r="C57" s="82" t="s">
        <v>60</v>
      </c>
      <c r="D57" s="83"/>
      <c r="E57" s="83">
        <v>814468</v>
      </c>
      <c r="F57" s="81">
        <v>45369</v>
      </c>
      <c r="G57" s="82" t="s">
        <v>60</v>
      </c>
      <c r="H57" s="82" t="s">
        <v>60</v>
      </c>
      <c r="I57" s="83">
        <v>814468</v>
      </c>
      <c r="J57" s="83"/>
      <c r="K57" s="77"/>
    </row>
    <row r="58" spans="1:11" ht="15">
      <c r="A58" s="57">
        <v>45369</v>
      </c>
      <c r="B58" s="58" t="s">
        <v>108</v>
      </c>
      <c r="C58" s="58" t="s">
        <v>108</v>
      </c>
      <c r="D58" s="59"/>
      <c r="E58" s="59">
        <v>158592</v>
      </c>
      <c r="F58" s="57">
        <v>45369</v>
      </c>
      <c r="G58" s="58" t="s">
        <v>108</v>
      </c>
      <c r="H58" s="58" t="s">
        <v>108</v>
      </c>
      <c r="I58" s="59">
        <v>158592</v>
      </c>
      <c r="J58" s="59"/>
      <c r="K58" s="52"/>
    </row>
    <row r="59" spans="1:11" ht="15">
      <c r="A59" s="57">
        <v>45369</v>
      </c>
      <c r="B59" s="58" t="s">
        <v>109</v>
      </c>
      <c r="C59" s="58" t="s">
        <v>109</v>
      </c>
      <c r="D59" s="59"/>
      <c r="E59" s="59">
        <v>490473</v>
      </c>
      <c r="F59" s="57">
        <v>45369</v>
      </c>
      <c r="G59" s="58" t="s">
        <v>109</v>
      </c>
      <c r="H59" s="58" t="s">
        <v>109</v>
      </c>
      <c r="I59" s="59">
        <v>490473</v>
      </c>
      <c r="J59" s="59"/>
      <c r="K59" s="52"/>
    </row>
    <row r="60" spans="1:11" ht="15">
      <c r="A60" s="57">
        <v>45369</v>
      </c>
      <c r="B60" s="58" t="s">
        <v>110</v>
      </c>
      <c r="C60" s="58" t="s">
        <v>110</v>
      </c>
      <c r="D60" s="59">
        <v>33919</v>
      </c>
      <c r="E60" s="59"/>
      <c r="F60" s="57">
        <v>45369</v>
      </c>
      <c r="G60" s="58" t="s">
        <v>110</v>
      </c>
      <c r="H60" s="58" t="s">
        <v>110</v>
      </c>
      <c r="I60" s="59"/>
      <c r="J60" s="59">
        <v>33919</v>
      </c>
      <c r="K60" s="52"/>
    </row>
    <row r="61" spans="1:11" ht="15">
      <c r="A61" s="57">
        <v>45369</v>
      </c>
      <c r="B61" s="58" t="s">
        <v>111</v>
      </c>
      <c r="C61" s="58" t="s">
        <v>111</v>
      </c>
      <c r="D61" s="59">
        <v>5000</v>
      </c>
      <c r="E61" s="59"/>
      <c r="F61" s="57">
        <v>45369</v>
      </c>
      <c r="G61" s="58" t="s">
        <v>111</v>
      </c>
      <c r="H61" s="58" t="s">
        <v>110</v>
      </c>
      <c r="I61" s="59"/>
      <c r="J61" s="59">
        <v>5000</v>
      </c>
      <c r="K61" s="52"/>
    </row>
    <row r="62" spans="1:11" ht="15">
      <c r="A62" s="57">
        <v>45369</v>
      </c>
      <c r="B62" s="58" t="s">
        <v>112</v>
      </c>
      <c r="C62" s="58" t="s">
        <v>112</v>
      </c>
      <c r="D62" s="59">
        <v>2758030</v>
      </c>
      <c r="E62" s="59"/>
      <c r="F62" s="57">
        <v>45369</v>
      </c>
      <c r="G62" s="58" t="s">
        <v>112</v>
      </c>
      <c r="H62" s="58" t="s">
        <v>112</v>
      </c>
      <c r="I62" s="59"/>
      <c r="J62" s="59">
        <v>2758030</v>
      </c>
      <c r="K62" s="52"/>
    </row>
    <row r="63" spans="1:11" ht="15">
      <c r="A63" s="57">
        <v>45369</v>
      </c>
      <c r="B63" s="58" t="s">
        <v>111</v>
      </c>
      <c r="C63" s="58" t="s">
        <v>111</v>
      </c>
      <c r="D63" s="59">
        <v>5000</v>
      </c>
      <c r="E63" s="59"/>
      <c r="F63" s="57">
        <v>45369</v>
      </c>
      <c r="G63" s="58" t="s">
        <v>111</v>
      </c>
      <c r="H63" s="58" t="s">
        <v>111</v>
      </c>
      <c r="I63" s="59"/>
      <c r="J63" s="59">
        <v>5000</v>
      </c>
      <c r="K63" s="52"/>
    </row>
    <row r="64" spans="1:11" ht="15">
      <c r="A64" s="57">
        <v>45369</v>
      </c>
      <c r="B64" s="58" t="s">
        <v>113</v>
      </c>
      <c r="C64" s="58" t="s">
        <v>113</v>
      </c>
      <c r="D64" s="59">
        <v>1800000</v>
      </c>
      <c r="E64" s="59"/>
      <c r="F64" s="57">
        <v>45369</v>
      </c>
      <c r="G64" s="58" t="s">
        <v>113</v>
      </c>
      <c r="H64" s="58" t="s">
        <v>113</v>
      </c>
      <c r="I64" s="59"/>
      <c r="J64" s="59">
        <v>1800000</v>
      </c>
      <c r="K64" s="52"/>
    </row>
    <row r="65" spans="1:11" ht="15">
      <c r="A65" s="57">
        <v>45369</v>
      </c>
      <c r="B65" s="58" t="s">
        <v>114</v>
      </c>
      <c r="C65" s="58" t="s">
        <v>114</v>
      </c>
      <c r="D65" s="59"/>
      <c r="E65" s="59">
        <v>195290</v>
      </c>
      <c r="F65" s="57">
        <v>45369</v>
      </c>
      <c r="G65" s="58" t="s">
        <v>114</v>
      </c>
      <c r="H65" s="58" t="s">
        <v>114</v>
      </c>
      <c r="I65" s="59">
        <v>195290</v>
      </c>
      <c r="J65" s="59"/>
      <c r="K65" s="52"/>
    </row>
    <row r="66" spans="1:11" ht="15">
      <c r="A66" s="57">
        <v>45369</v>
      </c>
      <c r="B66" s="58" t="s">
        <v>115</v>
      </c>
      <c r="C66" s="58" t="s">
        <v>115</v>
      </c>
      <c r="D66" s="59"/>
      <c r="E66" s="59">
        <v>26472</v>
      </c>
      <c r="F66" s="57">
        <v>45369</v>
      </c>
      <c r="G66" s="58" t="s">
        <v>115</v>
      </c>
      <c r="H66" s="58" t="s">
        <v>115</v>
      </c>
      <c r="I66" s="59">
        <v>26472</v>
      </c>
      <c r="J66" s="59"/>
      <c r="K66" s="52"/>
    </row>
    <row r="67" spans="1:11" ht="15">
      <c r="A67" s="57">
        <v>45369</v>
      </c>
      <c r="B67" s="58" t="s">
        <v>116</v>
      </c>
      <c r="C67" s="58" t="s">
        <v>116</v>
      </c>
      <c r="D67" s="59"/>
      <c r="E67" s="59">
        <v>4236990</v>
      </c>
      <c r="F67" s="57">
        <v>45369</v>
      </c>
      <c r="G67" s="58" t="s">
        <v>116</v>
      </c>
      <c r="H67" s="58" t="s">
        <v>116</v>
      </c>
      <c r="I67" s="59">
        <v>4236990</v>
      </c>
      <c r="J67" s="59"/>
      <c r="K67" s="52"/>
    </row>
    <row r="68" spans="1:11" ht="15">
      <c r="A68" s="57">
        <v>45371</v>
      </c>
      <c r="B68" s="58" t="s">
        <v>59</v>
      </c>
      <c r="C68" s="58" t="s">
        <v>59</v>
      </c>
      <c r="D68" s="59"/>
      <c r="E68" s="59">
        <v>1095577</v>
      </c>
      <c r="F68" s="57">
        <v>45371</v>
      </c>
      <c r="G68" s="58" t="s">
        <v>59</v>
      </c>
      <c r="H68" s="58" t="s">
        <v>59</v>
      </c>
      <c r="I68" s="59">
        <v>1095577</v>
      </c>
      <c r="J68" s="59"/>
      <c r="K68" s="52"/>
    </row>
    <row r="69" spans="1:11" ht="15">
      <c r="A69" s="57">
        <v>45372</v>
      </c>
      <c r="B69" s="58" t="s">
        <v>117</v>
      </c>
      <c r="C69" s="58" t="s">
        <v>117</v>
      </c>
      <c r="D69" s="59">
        <v>416990</v>
      </c>
      <c r="E69" s="59"/>
      <c r="F69" s="57">
        <v>45372</v>
      </c>
      <c r="G69" s="58" t="s">
        <v>117</v>
      </c>
      <c r="H69" s="58" t="s">
        <v>117</v>
      </c>
      <c r="I69" s="59"/>
      <c r="J69" s="59">
        <v>416990</v>
      </c>
      <c r="K69" s="52"/>
    </row>
    <row r="70" spans="1:11" ht="15">
      <c r="A70" s="57">
        <v>45372</v>
      </c>
      <c r="B70" s="58" t="s">
        <v>118</v>
      </c>
      <c r="C70" s="58" t="s">
        <v>118</v>
      </c>
      <c r="D70" s="59"/>
      <c r="E70" s="59">
        <v>235705</v>
      </c>
      <c r="F70" s="57">
        <v>45372</v>
      </c>
      <c r="G70" s="58" t="s">
        <v>118</v>
      </c>
      <c r="H70" s="58" t="s">
        <v>118</v>
      </c>
      <c r="I70" s="59">
        <v>235705</v>
      </c>
      <c r="J70" s="59"/>
      <c r="K70" s="52"/>
    </row>
    <row r="71" spans="1:11" ht="15">
      <c r="A71" s="57">
        <v>45372</v>
      </c>
      <c r="B71" s="58" t="s">
        <v>65</v>
      </c>
      <c r="C71" s="58" t="s">
        <v>65</v>
      </c>
      <c r="D71" s="59"/>
      <c r="E71" s="59">
        <v>387600</v>
      </c>
      <c r="F71" s="57">
        <v>45372</v>
      </c>
      <c r="G71" s="58" t="s">
        <v>65</v>
      </c>
      <c r="H71" s="58" t="s">
        <v>65</v>
      </c>
      <c r="I71" s="59">
        <v>387600</v>
      </c>
      <c r="J71" s="59"/>
      <c r="K71" s="52"/>
    </row>
    <row r="72" spans="1:11" ht="15">
      <c r="A72" s="57">
        <v>45372</v>
      </c>
      <c r="B72" s="58" t="s">
        <v>119</v>
      </c>
      <c r="C72" s="58" t="s">
        <v>119</v>
      </c>
      <c r="D72" s="59"/>
      <c r="E72" s="59">
        <v>265335</v>
      </c>
      <c r="F72" s="57">
        <v>45372</v>
      </c>
      <c r="G72" s="58" t="s">
        <v>119</v>
      </c>
      <c r="H72" s="58" t="s">
        <v>119</v>
      </c>
      <c r="I72" s="59">
        <v>265335</v>
      </c>
      <c r="J72" s="59"/>
      <c r="K72" s="52"/>
    </row>
    <row r="73" spans="1:11" ht="15">
      <c r="A73" s="57">
        <v>45372</v>
      </c>
      <c r="B73" s="58" t="s">
        <v>68</v>
      </c>
      <c r="C73" s="58" t="s">
        <v>68</v>
      </c>
      <c r="D73" s="59"/>
      <c r="E73" s="59">
        <v>802650</v>
      </c>
      <c r="F73" s="57">
        <v>45372</v>
      </c>
      <c r="G73" s="58" t="s">
        <v>68</v>
      </c>
      <c r="H73" s="58" t="s">
        <v>68</v>
      </c>
      <c r="I73" s="59">
        <v>802650</v>
      </c>
      <c r="J73" s="59"/>
      <c r="K73" s="52"/>
    </row>
    <row r="74" spans="1:11" ht="15">
      <c r="A74" s="57">
        <v>45372</v>
      </c>
      <c r="B74" s="58" t="s">
        <v>120</v>
      </c>
      <c r="C74" s="58" t="s">
        <v>120</v>
      </c>
      <c r="D74" s="59"/>
      <c r="E74" s="59">
        <v>1219480</v>
      </c>
      <c r="F74" s="57">
        <v>45372</v>
      </c>
      <c r="G74" s="58" t="s">
        <v>120</v>
      </c>
      <c r="H74" s="58" t="s">
        <v>120</v>
      </c>
      <c r="I74" s="59">
        <v>1219480</v>
      </c>
      <c r="J74" s="59"/>
      <c r="K74" s="52"/>
    </row>
    <row r="75" spans="1:11" ht="15">
      <c r="A75" s="57">
        <v>45372</v>
      </c>
      <c r="B75" s="58" t="s">
        <v>67</v>
      </c>
      <c r="C75" s="58" t="s">
        <v>67</v>
      </c>
      <c r="D75" s="59"/>
      <c r="E75" s="59">
        <v>269606</v>
      </c>
      <c r="F75" s="57">
        <v>45372</v>
      </c>
      <c r="G75" s="58" t="s">
        <v>67</v>
      </c>
      <c r="H75" s="58" t="s">
        <v>67</v>
      </c>
      <c r="I75" s="59">
        <v>269606</v>
      </c>
      <c r="J75" s="59"/>
      <c r="K75" s="52"/>
    </row>
    <row r="76" spans="1:11" ht="15">
      <c r="A76" s="57">
        <v>45372</v>
      </c>
      <c r="B76" s="58" t="s">
        <v>64</v>
      </c>
      <c r="C76" s="58" t="s">
        <v>64</v>
      </c>
      <c r="D76" s="59"/>
      <c r="E76" s="59">
        <v>20060</v>
      </c>
      <c r="F76" s="57">
        <v>45372</v>
      </c>
      <c r="G76" s="58" t="s">
        <v>64</v>
      </c>
      <c r="H76" s="58" t="s">
        <v>64</v>
      </c>
      <c r="I76" s="59">
        <v>20060</v>
      </c>
      <c r="J76" s="59"/>
      <c r="K76" s="52"/>
    </row>
    <row r="77" spans="1:11" ht="15">
      <c r="A77" s="57">
        <v>45372</v>
      </c>
      <c r="B77" s="58" t="s">
        <v>121</v>
      </c>
      <c r="C77" s="58" t="s">
        <v>121</v>
      </c>
      <c r="D77" s="59"/>
      <c r="E77" s="59">
        <v>46449</v>
      </c>
      <c r="F77" s="57">
        <v>45372</v>
      </c>
      <c r="G77" s="58" t="s">
        <v>121</v>
      </c>
      <c r="H77" s="58" t="s">
        <v>121</v>
      </c>
      <c r="I77" s="59">
        <v>46449</v>
      </c>
      <c r="J77" s="59"/>
      <c r="K77" s="52"/>
    </row>
    <row r="78" spans="1:11" ht="15">
      <c r="A78" s="57">
        <v>45373</v>
      </c>
      <c r="B78" s="58" t="s">
        <v>71</v>
      </c>
      <c r="C78" s="58" t="s">
        <v>71</v>
      </c>
      <c r="D78" s="59"/>
      <c r="E78" s="59">
        <v>19653</v>
      </c>
      <c r="F78" s="57">
        <v>45373</v>
      </c>
      <c r="G78" s="58" t="s">
        <v>71</v>
      </c>
      <c r="H78" s="58" t="s">
        <v>71</v>
      </c>
      <c r="I78" s="59">
        <v>19653</v>
      </c>
      <c r="J78" s="59"/>
      <c r="K78" s="52"/>
    </row>
    <row r="79" spans="1:11" ht="15">
      <c r="A79" s="57">
        <v>45373</v>
      </c>
      <c r="B79" s="58" t="s">
        <v>122</v>
      </c>
      <c r="C79" s="58" t="s">
        <v>122</v>
      </c>
      <c r="D79" s="59"/>
      <c r="E79" s="59">
        <v>854177</v>
      </c>
      <c r="F79" s="57">
        <v>45373</v>
      </c>
      <c r="G79" s="58" t="s">
        <v>122</v>
      </c>
      <c r="H79" s="58" t="s">
        <v>122</v>
      </c>
      <c r="I79" s="59">
        <v>854177</v>
      </c>
      <c r="J79" s="59"/>
      <c r="K79" s="52"/>
    </row>
    <row r="80" spans="1:11" ht="15">
      <c r="A80" s="57">
        <v>45373</v>
      </c>
      <c r="B80" s="58" t="s">
        <v>123</v>
      </c>
      <c r="C80" s="58" t="s">
        <v>123</v>
      </c>
      <c r="D80" s="59"/>
      <c r="E80" s="59">
        <v>495600</v>
      </c>
      <c r="F80" s="57">
        <v>45373</v>
      </c>
      <c r="G80" s="58" t="s">
        <v>123</v>
      </c>
      <c r="H80" s="58" t="s">
        <v>123</v>
      </c>
      <c r="I80" s="59">
        <v>495600</v>
      </c>
      <c r="J80" s="59"/>
      <c r="K80" s="52"/>
    </row>
    <row r="81" spans="1:11" ht="15">
      <c r="A81" s="57">
        <v>45373</v>
      </c>
      <c r="B81" s="58" t="s">
        <v>124</v>
      </c>
      <c r="C81" s="58" t="s">
        <v>124</v>
      </c>
      <c r="D81" s="59"/>
      <c r="E81" s="59">
        <v>45287</v>
      </c>
      <c r="F81" s="57">
        <v>45373</v>
      </c>
      <c r="G81" s="58" t="s">
        <v>124</v>
      </c>
      <c r="H81" s="58" t="s">
        <v>124</v>
      </c>
      <c r="I81" s="59">
        <v>45287</v>
      </c>
      <c r="J81" s="59"/>
      <c r="K81" s="52"/>
    </row>
    <row r="82" spans="1:11" ht="15">
      <c r="A82" s="57">
        <v>45373</v>
      </c>
      <c r="B82" s="58" t="s">
        <v>125</v>
      </c>
      <c r="C82" s="58" t="s">
        <v>125</v>
      </c>
      <c r="D82" s="59">
        <v>814468</v>
      </c>
      <c r="E82" s="59"/>
      <c r="F82" s="57">
        <v>45373</v>
      </c>
      <c r="G82" s="58" t="s">
        <v>125</v>
      </c>
      <c r="H82" s="58" t="s">
        <v>125</v>
      </c>
      <c r="I82" s="59"/>
      <c r="J82" s="59">
        <v>814468</v>
      </c>
      <c r="K82" s="52"/>
    </row>
    <row r="83" spans="1:11" ht="15">
      <c r="A83" s="57">
        <v>45373</v>
      </c>
      <c r="B83" s="58" t="s">
        <v>126</v>
      </c>
      <c r="C83" s="58" t="s">
        <v>126</v>
      </c>
      <c r="D83" s="59"/>
      <c r="E83" s="59">
        <v>65535</v>
      </c>
      <c r="F83" s="57">
        <v>45373</v>
      </c>
      <c r="G83" s="58" t="s">
        <v>126</v>
      </c>
      <c r="H83" s="58" t="s">
        <v>126</v>
      </c>
      <c r="I83" s="59">
        <v>65535</v>
      </c>
      <c r="J83" s="59"/>
      <c r="K83" s="52"/>
    </row>
    <row r="84" spans="1:11" ht="15">
      <c r="A84" s="57">
        <v>45373</v>
      </c>
      <c r="B84" s="58" t="s">
        <v>126</v>
      </c>
      <c r="C84" s="58" t="s">
        <v>126</v>
      </c>
      <c r="D84" s="59"/>
      <c r="E84" s="59">
        <v>99535</v>
      </c>
      <c r="F84" s="57">
        <v>45373</v>
      </c>
      <c r="G84" s="58" t="s">
        <v>126</v>
      </c>
      <c r="H84" s="58" t="s">
        <v>126</v>
      </c>
      <c r="I84" s="59">
        <v>99535</v>
      </c>
      <c r="J84" s="59"/>
      <c r="K84" s="52"/>
    </row>
    <row r="85" spans="1:11" ht="15">
      <c r="A85" s="57">
        <v>45376</v>
      </c>
      <c r="B85" s="58" t="s">
        <v>69</v>
      </c>
      <c r="C85" s="58" t="s">
        <v>69</v>
      </c>
      <c r="D85" s="59">
        <v>150000</v>
      </c>
      <c r="E85" s="59"/>
      <c r="F85" s="57">
        <v>45376</v>
      </c>
      <c r="G85" s="58" t="s">
        <v>69</v>
      </c>
      <c r="H85" s="58" t="s">
        <v>69</v>
      </c>
      <c r="I85" s="59"/>
      <c r="J85" s="59">
        <v>150000</v>
      </c>
      <c r="K85" s="52"/>
    </row>
    <row r="86" spans="1:11" ht="15">
      <c r="A86" s="57">
        <v>45377</v>
      </c>
      <c r="B86" s="58" t="s">
        <v>127</v>
      </c>
      <c r="C86" s="58" t="s">
        <v>127</v>
      </c>
      <c r="D86" s="59"/>
      <c r="E86" s="59">
        <v>347055</v>
      </c>
      <c r="F86" s="57">
        <v>45377</v>
      </c>
      <c r="G86" s="58" t="s">
        <v>127</v>
      </c>
      <c r="H86" s="58" t="s">
        <v>127</v>
      </c>
      <c r="I86" s="59">
        <v>347055</v>
      </c>
      <c r="J86" s="59"/>
      <c r="K86" s="52"/>
    </row>
    <row r="87" spans="1:11" ht="15">
      <c r="A87" s="57">
        <v>45377</v>
      </c>
      <c r="B87" s="58" t="s">
        <v>128</v>
      </c>
      <c r="C87" s="58" t="s">
        <v>128</v>
      </c>
      <c r="D87" s="59"/>
      <c r="E87" s="59">
        <v>150000</v>
      </c>
      <c r="F87" s="57">
        <v>45377</v>
      </c>
      <c r="G87" s="58" t="s">
        <v>128</v>
      </c>
      <c r="H87" s="58" t="s">
        <v>128</v>
      </c>
      <c r="I87" s="59">
        <v>150000</v>
      </c>
      <c r="J87" s="59"/>
      <c r="K87" s="52"/>
    </row>
    <row r="88" spans="1:11" ht="15">
      <c r="A88" s="57">
        <v>45377</v>
      </c>
      <c r="B88" s="58" t="s">
        <v>129</v>
      </c>
      <c r="C88" s="58" t="s">
        <v>129</v>
      </c>
      <c r="D88" s="59"/>
      <c r="E88" s="59">
        <v>254792</v>
      </c>
      <c r="F88" s="57">
        <v>45377</v>
      </c>
      <c r="G88" s="58" t="s">
        <v>129</v>
      </c>
      <c r="H88" s="58" t="s">
        <v>129</v>
      </c>
      <c r="I88" s="59">
        <v>254792</v>
      </c>
      <c r="J88" s="59"/>
      <c r="K88" s="52"/>
    </row>
    <row r="89" spans="1:11" ht="15">
      <c r="A89" s="57">
        <v>45377</v>
      </c>
      <c r="B89" s="58" t="s">
        <v>130</v>
      </c>
      <c r="C89" s="58" t="s">
        <v>130</v>
      </c>
      <c r="D89" s="59"/>
      <c r="E89" s="59">
        <v>955474</v>
      </c>
      <c r="F89" s="57">
        <v>45377</v>
      </c>
      <c r="G89" s="58" t="s">
        <v>130</v>
      </c>
      <c r="H89" s="58" t="s">
        <v>130</v>
      </c>
      <c r="I89" s="59">
        <v>955474</v>
      </c>
      <c r="J89" s="59"/>
      <c r="K89" s="52"/>
    </row>
    <row r="90" spans="1:11" ht="15">
      <c r="A90" s="57">
        <v>45377</v>
      </c>
      <c r="B90" s="58" t="s">
        <v>60</v>
      </c>
      <c r="C90" s="58" t="s">
        <v>60</v>
      </c>
      <c r="D90" s="59"/>
      <c r="E90" s="59">
        <v>814468</v>
      </c>
      <c r="F90" s="57">
        <v>45377</v>
      </c>
      <c r="G90" s="58" t="s">
        <v>60</v>
      </c>
      <c r="H90" s="58" t="s">
        <v>60</v>
      </c>
      <c r="I90" s="59">
        <v>814468</v>
      </c>
      <c r="J90" s="59"/>
      <c r="K90" s="52"/>
    </row>
    <row r="91" spans="1:11" ht="15">
      <c r="A91" s="57">
        <v>45378</v>
      </c>
      <c r="B91" s="58" t="s">
        <v>115</v>
      </c>
      <c r="C91" s="58" t="s">
        <v>115</v>
      </c>
      <c r="D91" s="59"/>
      <c r="E91" s="59">
        <v>88000</v>
      </c>
      <c r="F91" s="57">
        <v>45378</v>
      </c>
      <c r="G91" s="58" t="s">
        <v>115</v>
      </c>
      <c r="H91" s="58" t="s">
        <v>115</v>
      </c>
      <c r="I91" s="59">
        <v>88000</v>
      </c>
      <c r="J91" s="59"/>
      <c r="K91" s="52"/>
    </row>
    <row r="92" spans="1:11" ht="15">
      <c r="A92" s="57">
        <v>45379</v>
      </c>
      <c r="B92" s="71" t="s">
        <v>131</v>
      </c>
      <c r="C92" s="71" t="s">
        <v>131</v>
      </c>
      <c r="D92" s="59">
        <v>1000000</v>
      </c>
      <c r="E92" s="59"/>
      <c r="F92" s="57">
        <v>45379</v>
      </c>
      <c r="G92" s="71" t="s">
        <v>131</v>
      </c>
      <c r="H92" s="71" t="s">
        <v>131</v>
      </c>
      <c r="I92" s="59"/>
      <c r="J92" s="59">
        <v>1000000</v>
      </c>
      <c r="K92" s="52"/>
    </row>
    <row r="93" spans="1:11" ht="15">
      <c r="A93" s="57">
        <v>45379</v>
      </c>
      <c r="B93" s="58" t="s">
        <v>58</v>
      </c>
      <c r="C93" s="58" t="s">
        <v>58</v>
      </c>
      <c r="D93" s="59">
        <v>138</v>
      </c>
      <c r="E93" s="59"/>
      <c r="F93" s="57">
        <v>45379</v>
      </c>
      <c r="G93" s="58" t="s">
        <v>58</v>
      </c>
      <c r="H93" s="58" t="s">
        <v>58</v>
      </c>
      <c r="I93" s="59"/>
      <c r="J93" s="59">
        <v>138</v>
      </c>
      <c r="K93" s="52"/>
    </row>
    <row r="94" spans="1:11" ht="15">
      <c r="A94" s="57">
        <v>45379</v>
      </c>
      <c r="B94" s="71" t="s">
        <v>131</v>
      </c>
      <c r="C94" s="71" t="s">
        <v>131</v>
      </c>
      <c r="D94" s="59">
        <v>3692189</v>
      </c>
      <c r="E94" s="59"/>
      <c r="F94" s="57">
        <v>45379</v>
      </c>
      <c r="G94" s="71" t="s">
        <v>131</v>
      </c>
      <c r="H94" s="71" t="s">
        <v>131</v>
      </c>
      <c r="I94" s="59"/>
      <c r="J94" s="59">
        <v>3692189</v>
      </c>
      <c r="K94" s="52"/>
    </row>
    <row r="95" spans="1:11" ht="15">
      <c r="A95" s="57">
        <v>45379</v>
      </c>
      <c r="B95" s="58" t="s">
        <v>58</v>
      </c>
      <c r="C95" s="58" t="s">
        <v>58</v>
      </c>
      <c r="D95" s="59">
        <v>275</v>
      </c>
      <c r="E95" s="59"/>
      <c r="F95" s="57">
        <v>45379</v>
      </c>
      <c r="G95" s="58" t="s">
        <v>58</v>
      </c>
      <c r="H95" s="58" t="s">
        <v>58</v>
      </c>
      <c r="I95" s="59"/>
      <c r="J95" s="59">
        <v>275</v>
      </c>
      <c r="K95" s="52"/>
    </row>
    <row r="96" spans="1:11" ht="15">
      <c r="A96" s="57">
        <v>45380</v>
      </c>
      <c r="B96" s="58" t="s">
        <v>62</v>
      </c>
      <c r="C96" s="58" t="s">
        <v>62</v>
      </c>
      <c r="D96" s="59"/>
      <c r="E96" s="59">
        <v>130845</v>
      </c>
      <c r="F96" s="57">
        <v>45380</v>
      </c>
      <c r="G96" s="58" t="s">
        <v>62</v>
      </c>
      <c r="H96" s="58" t="s">
        <v>62</v>
      </c>
      <c r="I96" s="59">
        <v>130845</v>
      </c>
      <c r="J96" s="59"/>
      <c r="K96" s="52"/>
    </row>
    <row r="97" spans="1:11" ht="15">
      <c r="A97" s="57">
        <v>45380</v>
      </c>
      <c r="B97" s="58" t="s">
        <v>132</v>
      </c>
      <c r="C97" s="58" t="s">
        <v>132</v>
      </c>
      <c r="D97" s="59">
        <v>178393</v>
      </c>
      <c r="E97" s="59"/>
      <c r="F97" s="57">
        <v>45380</v>
      </c>
      <c r="G97" s="58" t="s">
        <v>132</v>
      </c>
      <c r="H97" s="58" t="s">
        <v>132</v>
      </c>
      <c r="I97" s="59"/>
      <c r="J97" s="59">
        <v>178393</v>
      </c>
      <c r="K97" s="52"/>
    </row>
    <row r="98" spans="1:11" ht="15">
      <c r="A98" s="78">
        <v>45379</v>
      </c>
      <c r="B98" s="79" t="s">
        <v>133</v>
      </c>
      <c r="C98" s="79" t="s">
        <v>133</v>
      </c>
      <c r="D98" s="80">
        <v>150000</v>
      </c>
      <c r="E98" s="80"/>
      <c r="F98" s="78">
        <v>45379</v>
      </c>
      <c r="G98" s="79" t="s">
        <v>133</v>
      </c>
      <c r="H98" s="79" t="s">
        <v>133</v>
      </c>
      <c r="I98" s="80"/>
      <c r="J98" s="80">
        <v>150000</v>
      </c>
      <c r="K98" s="76"/>
    </row>
    <row r="99" spans="1:11" ht="15">
      <c r="A99" s="78">
        <v>45379</v>
      </c>
      <c r="B99" s="79" t="s">
        <v>134</v>
      </c>
      <c r="C99" s="79" t="s">
        <v>134</v>
      </c>
      <c r="D99" s="80">
        <v>6600</v>
      </c>
      <c r="E99" s="80">
        <v>6600</v>
      </c>
      <c r="F99" s="78">
        <v>45379</v>
      </c>
      <c r="G99" s="79" t="s">
        <v>134</v>
      </c>
      <c r="H99" s="79" t="s">
        <v>134</v>
      </c>
      <c r="I99" s="80"/>
      <c r="J99" s="80">
        <v>6600</v>
      </c>
      <c r="K99" s="76"/>
    </row>
    <row r="100" spans="1:11" ht="15.75">
      <c r="A100" s="72" t="s">
        <v>11</v>
      </c>
      <c r="B100" s="75"/>
      <c r="C100" s="73"/>
      <c r="D100" s="30">
        <f>SUM(D11:D99)</f>
        <v>25913116</v>
      </c>
      <c r="E100" s="30">
        <f>SUM(E10:E99)</f>
        <v>9305081</v>
      </c>
      <c r="F100" s="28" t="s">
        <v>11</v>
      </c>
      <c r="G100" s="29"/>
      <c r="H100" s="29"/>
      <c r="I100" s="30">
        <f>SUM(I10:I99)</f>
        <v>9298481</v>
      </c>
      <c r="J100" s="30">
        <f>SUM(J10:J99)</f>
        <v>25913116</v>
      </c>
    </row>
    <row r="101" spans="1:11" ht="16.5" thickBot="1">
      <c r="A101" s="24" t="s">
        <v>135</v>
      </c>
      <c r="B101" s="74"/>
      <c r="C101" s="25"/>
      <c r="D101" s="93">
        <f>D100-E100</f>
        <v>16608035</v>
      </c>
      <c r="E101" s="94"/>
      <c r="F101" s="26"/>
      <c r="G101" s="24" t="str">
        <f>+A101</f>
        <v xml:space="preserve">                    Solde au 31/02/24</v>
      </c>
      <c r="H101" s="27"/>
      <c r="I101" s="85">
        <f>I100-J100</f>
        <v>-16614635</v>
      </c>
      <c r="J101" s="86"/>
    </row>
    <row r="102" spans="1:11" ht="15">
      <c r="A102"/>
      <c r="B102"/>
      <c r="C102"/>
      <c r="D102"/>
      <c r="E102"/>
      <c r="F102"/>
      <c r="G102" s="1" t="str">
        <f>IF(D101+I101=0,"Rapproché", "Non rapproché")</f>
        <v>Non rapproché</v>
      </c>
      <c r="H102" s="1"/>
      <c r="I102"/>
      <c r="J102" s="22"/>
    </row>
    <row r="103" spans="1:11" ht="15.75">
      <c r="A103"/>
      <c r="B103"/>
      <c r="C103"/>
      <c r="D103"/>
      <c r="E103"/>
      <c r="F103"/>
      <c r="G103" s="1" t="s">
        <v>12</v>
      </c>
      <c r="H103"/>
      <c r="I103" s="23">
        <f>I101+D101</f>
        <v>-6600</v>
      </c>
      <c r="J103"/>
    </row>
    <row r="104" spans="1:11" ht="15">
      <c r="A104" s="2"/>
      <c r="B104" s="2"/>
      <c r="C104" s="31"/>
      <c r="D104" s="5"/>
      <c r="E104"/>
      <c r="F104"/>
      <c r="G104"/>
      <c r="H104"/>
      <c r="I104" s="22"/>
      <c r="J104" s="5">
        <f>I101/655.957</f>
        <v>-25328.847775082817</v>
      </c>
    </row>
    <row r="105" spans="1:11" ht="15">
      <c r="A105" s="2"/>
      <c r="B105" s="2"/>
      <c r="C105" s="31"/>
      <c r="D105" s="5"/>
      <c r="E105"/>
      <c r="F105"/>
      <c r="G105"/>
      <c r="H105"/>
      <c r="I105" s="22"/>
      <c r="J105" s="5"/>
    </row>
    <row r="106" spans="1:11" ht="15">
      <c r="A106" s="2"/>
      <c r="B106" s="2"/>
      <c r="C106" s="31"/>
      <c r="D106" s="5"/>
      <c r="E106"/>
      <c r="F106"/>
      <c r="G106"/>
      <c r="H106"/>
      <c r="I106" s="47" t="s">
        <v>51</v>
      </c>
      <c r="J106" s="44">
        <v>-8284878</v>
      </c>
    </row>
    <row r="107" spans="1:11" ht="15">
      <c r="A107" s="2"/>
      <c r="B107" s="2"/>
      <c r="C107" s="31"/>
      <c r="D107" s="5"/>
      <c r="E107"/>
      <c r="F107"/>
      <c r="G107"/>
      <c r="H107"/>
      <c r="I107" s="22"/>
      <c r="J107" s="5"/>
    </row>
    <row r="108" spans="1:11" ht="15">
      <c r="A108" s="2"/>
      <c r="B108" s="2"/>
      <c r="C108" s="31"/>
      <c r="D108" s="5"/>
      <c r="E108"/>
      <c r="F108"/>
      <c r="G108"/>
      <c r="H108"/>
      <c r="I108" s="22"/>
      <c r="J108" s="5"/>
    </row>
    <row r="109" spans="1:11" ht="15">
      <c r="A109" s="2"/>
      <c r="B109" s="2"/>
      <c r="C109" s="31"/>
      <c r="D109" s="5"/>
      <c r="E109"/>
      <c r="F109"/>
      <c r="G109"/>
      <c r="H109"/>
      <c r="I109" s="46" t="s">
        <v>52</v>
      </c>
      <c r="J109" s="44">
        <f>I101-J106</f>
        <v>-8329757</v>
      </c>
    </row>
    <row r="110" spans="1:11" ht="15">
      <c r="A110" s="2"/>
      <c r="B110" s="2"/>
      <c r="C110" s="31"/>
      <c r="D110" s="5"/>
      <c r="E110"/>
      <c r="F110"/>
      <c r="G110"/>
      <c r="H110"/>
      <c r="I110" s="22"/>
      <c r="J110" s="5"/>
    </row>
    <row r="111" spans="1:11" ht="15">
      <c r="A111" s="2"/>
      <c r="B111" s="2"/>
      <c r="C111" s="31"/>
      <c r="D111" s="5"/>
      <c r="E111"/>
      <c r="F111"/>
      <c r="G111"/>
      <c r="H111"/>
      <c r="I111" s="50" t="s">
        <v>50</v>
      </c>
      <c r="J111" s="51">
        <v>3660000</v>
      </c>
    </row>
    <row r="112" spans="1:11" ht="15">
      <c r="A112" s="2"/>
      <c r="B112" s="2"/>
      <c r="C112" s="31"/>
      <c r="D112" s="5"/>
      <c r="E112"/>
      <c r="F112"/>
      <c r="G112"/>
      <c r="H112"/>
      <c r="I112" s="22"/>
      <c r="J112" s="5"/>
    </row>
    <row r="113" spans="1:10" ht="15">
      <c r="A113" s="2"/>
      <c r="B113" s="2"/>
      <c r="C113" s="31"/>
      <c r="D113" s="5"/>
      <c r="E113"/>
      <c r="F113"/>
      <c r="G113"/>
      <c r="H113"/>
      <c r="I113" s="48" t="s">
        <v>49</v>
      </c>
      <c r="J113" s="49">
        <f>J111+J109</f>
        <v>-4669757</v>
      </c>
    </row>
    <row r="114" spans="1:10" ht="15">
      <c r="A114" s="2"/>
      <c r="B114" s="2"/>
      <c r="C114" s="31"/>
      <c r="D114" s="5"/>
      <c r="E114"/>
      <c r="F114"/>
      <c r="G114"/>
      <c r="H114"/>
      <c r="I114" s="22"/>
      <c r="J114" s="5"/>
    </row>
    <row r="117" spans="1:10">
      <c r="G117" s="4" t="s">
        <v>53</v>
      </c>
    </row>
    <row r="120" spans="1:10" ht="15">
      <c r="E120" s="53" t="s">
        <v>54</v>
      </c>
      <c r="F120" s="84" t="s">
        <v>55</v>
      </c>
      <c r="G120" s="84"/>
      <c r="H120" s="52">
        <v>90000</v>
      </c>
      <c r="I120" s="52"/>
    </row>
    <row r="121" spans="1:10" ht="15">
      <c r="E121" s="53" t="s">
        <v>56</v>
      </c>
      <c r="F121" s="84" t="s">
        <v>57</v>
      </c>
      <c r="G121" s="84"/>
      <c r="H121" s="52">
        <v>240000</v>
      </c>
      <c r="I121" s="52"/>
    </row>
  </sheetData>
  <mergeCells count="8">
    <mergeCell ref="F120:G120"/>
    <mergeCell ref="F121:G121"/>
    <mergeCell ref="I101:J101"/>
    <mergeCell ref="A1:G1"/>
    <mergeCell ref="C3:E3"/>
    <mergeCell ref="C4:D4"/>
    <mergeCell ref="C5:D5"/>
    <mergeCell ref="D101:E101"/>
  </mergeCells>
  <pageMargins left="0.15748031496062992" right="0.15748031496062992" top="0.15748031496062992" bottom="0.15748031496062992" header="0.15748031496062992" footer="0.15748031496062992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7"/>
  <sheetViews>
    <sheetView topLeftCell="A13" workbookViewId="0">
      <selection activeCell="E35" sqref="E35"/>
    </sheetView>
  </sheetViews>
  <sheetFormatPr baseColWidth="10" defaultRowHeight="15"/>
  <cols>
    <col min="1" max="1" width="15.140625" customWidth="1"/>
    <col min="2" max="2" width="17.7109375" customWidth="1"/>
    <col min="3" max="3" width="30.42578125" customWidth="1"/>
    <col min="4" max="4" width="13.85546875" customWidth="1"/>
    <col min="5" max="5" width="11.7109375" bestFit="1" customWidth="1"/>
    <col min="6" max="6" width="15" customWidth="1"/>
  </cols>
  <sheetData>
    <row r="2" spans="1:6">
      <c r="C2" s="95" t="s">
        <v>26</v>
      </c>
      <c r="D2" s="95"/>
    </row>
    <row r="4" spans="1:6">
      <c r="A4" s="34" t="s">
        <v>21</v>
      </c>
      <c r="B4" s="35" t="s">
        <v>22</v>
      </c>
      <c r="C4" s="34" t="s">
        <v>20</v>
      </c>
      <c r="D4" s="34" t="s">
        <v>23</v>
      </c>
      <c r="E4" s="34" t="s">
        <v>24</v>
      </c>
      <c r="F4" s="36" t="s">
        <v>25</v>
      </c>
    </row>
    <row r="5" spans="1:6">
      <c r="A5" s="42">
        <v>44200</v>
      </c>
      <c r="B5" s="43">
        <v>44551</v>
      </c>
      <c r="C5" s="34" t="s">
        <v>17</v>
      </c>
      <c r="D5" s="39">
        <v>879804</v>
      </c>
      <c r="E5" s="39"/>
      <c r="F5" s="39">
        <v>-12971756</v>
      </c>
    </row>
    <row r="6" spans="1:6" ht="27.75" customHeight="1">
      <c r="A6" s="42">
        <v>44201</v>
      </c>
      <c r="B6" s="43">
        <v>44200</v>
      </c>
      <c r="C6" s="41" t="s">
        <v>27</v>
      </c>
      <c r="D6" s="39">
        <v>77284</v>
      </c>
      <c r="E6" s="39"/>
      <c r="F6" s="39">
        <f>+F5-D5</f>
        <v>-13851560</v>
      </c>
    </row>
    <row r="7" spans="1:6" ht="26.25" customHeight="1">
      <c r="A7" s="42">
        <v>44201</v>
      </c>
      <c r="B7" s="43">
        <v>44200</v>
      </c>
      <c r="C7" s="41" t="s">
        <v>28</v>
      </c>
      <c r="D7" s="39">
        <v>1967871</v>
      </c>
      <c r="E7" s="39"/>
      <c r="F7" s="39">
        <f>+F6-D6</f>
        <v>-13928844</v>
      </c>
    </row>
    <row r="8" spans="1:6">
      <c r="A8" s="37">
        <v>44200</v>
      </c>
      <c r="B8" s="38">
        <v>44201</v>
      </c>
      <c r="C8" s="34" t="s">
        <v>29</v>
      </c>
      <c r="D8" s="39"/>
      <c r="E8" s="39">
        <v>443768</v>
      </c>
      <c r="F8" s="39">
        <f>+F7-D7</f>
        <v>-15896715</v>
      </c>
    </row>
    <row r="9" spans="1:6">
      <c r="A9" s="37">
        <v>44203</v>
      </c>
      <c r="B9" s="38">
        <v>44203</v>
      </c>
      <c r="C9" s="34" t="s">
        <v>30</v>
      </c>
      <c r="D9" s="39">
        <v>2000</v>
      </c>
      <c r="E9" s="39"/>
      <c r="F9" s="39">
        <f>+F8+E8</f>
        <v>-15452947</v>
      </c>
    </row>
    <row r="10" spans="1:6">
      <c r="A10" s="37">
        <v>44203</v>
      </c>
      <c r="B10" s="38">
        <v>44203</v>
      </c>
      <c r="C10" s="34" t="s">
        <v>30</v>
      </c>
      <c r="D10" s="39">
        <v>200</v>
      </c>
      <c r="E10" s="39"/>
      <c r="F10" s="39">
        <f>+F9-D9</f>
        <v>-15454947</v>
      </c>
    </row>
    <row r="11" spans="1:6">
      <c r="A11" s="37">
        <v>44203</v>
      </c>
      <c r="B11" s="38">
        <v>44204</v>
      </c>
      <c r="C11" s="34" t="s">
        <v>31</v>
      </c>
      <c r="D11" s="39"/>
      <c r="E11" s="39">
        <v>1491795</v>
      </c>
      <c r="F11" s="39">
        <f>+F10-D10</f>
        <v>-15455147</v>
      </c>
    </row>
    <row r="12" spans="1:6">
      <c r="A12" s="37">
        <v>44204</v>
      </c>
      <c r="B12" s="38">
        <v>44204</v>
      </c>
      <c r="C12" s="34" t="s">
        <v>32</v>
      </c>
      <c r="D12" s="39">
        <v>400000</v>
      </c>
      <c r="E12" s="39"/>
      <c r="F12" s="39">
        <f>+F11+E11</f>
        <v>-13963352</v>
      </c>
    </row>
    <row r="13" spans="1:6">
      <c r="A13" s="37">
        <v>44208</v>
      </c>
      <c r="B13" s="38">
        <v>44208</v>
      </c>
      <c r="C13" s="34" t="s">
        <v>33</v>
      </c>
      <c r="D13" s="39"/>
      <c r="E13" s="39">
        <v>2862330</v>
      </c>
      <c r="F13" s="39">
        <f>+F12-D12</f>
        <v>-14363352</v>
      </c>
    </row>
    <row r="14" spans="1:6">
      <c r="A14" s="37">
        <v>44211</v>
      </c>
      <c r="B14" s="38">
        <v>44210</v>
      </c>
      <c r="C14" s="34" t="s">
        <v>34</v>
      </c>
      <c r="D14" s="39">
        <v>444000</v>
      </c>
      <c r="E14" s="39"/>
      <c r="F14" s="39">
        <f>+F13+E13</f>
        <v>-11501022</v>
      </c>
    </row>
    <row r="15" spans="1:6">
      <c r="A15" s="37">
        <v>44209</v>
      </c>
      <c r="B15" s="38">
        <v>44211</v>
      </c>
      <c r="C15" s="34" t="s">
        <v>35</v>
      </c>
      <c r="D15" s="39"/>
      <c r="E15" s="39">
        <v>342761</v>
      </c>
      <c r="F15" s="39">
        <f>+F14-D14</f>
        <v>-11945022</v>
      </c>
    </row>
    <row r="16" spans="1:6">
      <c r="A16" s="37">
        <v>44215</v>
      </c>
      <c r="B16" s="38">
        <v>44214</v>
      </c>
      <c r="C16" s="34" t="s">
        <v>36</v>
      </c>
      <c r="D16" s="39">
        <v>10805</v>
      </c>
      <c r="E16" s="39"/>
      <c r="F16" s="39">
        <f>+F15+E15</f>
        <v>-11602261</v>
      </c>
    </row>
    <row r="17" spans="1:6">
      <c r="A17" s="37">
        <v>44215</v>
      </c>
      <c r="B17" s="38">
        <v>44214</v>
      </c>
      <c r="C17" s="34" t="s">
        <v>37</v>
      </c>
      <c r="D17" s="39">
        <v>761131</v>
      </c>
      <c r="E17" s="39"/>
      <c r="F17" s="39">
        <f>+F16-D16</f>
        <v>-11613066</v>
      </c>
    </row>
    <row r="18" spans="1:6">
      <c r="A18" s="37">
        <v>44215</v>
      </c>
      <c r="B18" s="38">
        <v>44214</v>
      </c>
      <c r="C18" s="34" t="s">
        <v>38</v>
      </c>
      <c r="D18" s="39">
        <v>3300</v>
      </c>
      <c r="E18" s="39"/>
      <c r="F18" s="39">
        <f>+F17-D17</f>
        <v>-12374197</v>
      </c>
    </row>
    <row r="19" spans="1:6">
      <c r="A19" s="37">
        <v>44215</v>
      </c>
      <c r="B19" s="38">
        <v>44214</v>
      </c>
      <c r="C19" s="34" t="s">
        <v>38</v>
      </c>
      <c r="D19" s="39">
        <v>3300</v>
      </c>
      <c r="E19" s="39"/>
      <c r="F19" s="39">
        <f>+F18-D18</f>
        <v>-12377497</v>
      </c>
    </row>
    <row r="20" spans="1:6">
      <c r="A20" s="37">
        <v>44214</v>
      </c>
      <c r="B20" s="38">
        <v>44215</v>
      </c>
      <c r="C20" s="34" t="s">
        <v>39</v>
      </c>
      <c r="D20" s="39"/>
      <c r="E20" s="39">
        <v>7021</v>
      </c>
      <c r="F20" s="39">
        <f>+F19-D19</f>
        <v>-12380797</v>
      </c>
    </row>
    <row r="21" spans="1:6">
      <c r="A21" s="37">
        <v>44216</v>
      </c>
      <c r="B21" s="38">
        <v>44215</v>
      </c>
      <c r="C21" s="34" t="s">
        <v>40</v>
      </c>
      <c r="D21" s="39">
        <v>1231848</v>
      </c>
      <c r="E21" s="39"/>
      <c r="F21" s="39">
        <f>+F20+E20</f>
        <v>-12373776</v>
      </c>
    </row>
    <row r="22" spans="1:6">
      <c r="A22" s="37">
        <v>44217</v>
      </c>
      <c r="B22" s="38">
        <v>44216</v>
      </c>
      <c r="C22" s="34" t="s">
        <v>41</v>
      </c>
      <c r="D22" s="39">
        <v>1100000</v>
      </c>
      <c r="E22" s="39"/>
      <c r="F22" s="39">
        <f>+F21-D21</f>
        <v>-13605624</v>
      </c>
    </row>
    <row r="23" spans="1:6">
      <c r="A23" s="37">
        <v>44216</v>
      </c>
      <c r="B23" s="38">
        <v>44217</v>
      </c>
      <c r="C23" s="34" t="s">
        <v>42</v>
      </c>
      <c r="D23" s="39"/>
      <c r="E23" s="39">
        <v>2165785</v>
      </c>
      <c r="F23" s="39">
        <f>+F22-D22</f>
        <v>-14705624</v>
      </c>
    </row>
    <row r="24" spans="1:6">
      <c r="A24" s="37">
        <v>44216</v>
      </c>
      <c r="B24" s="38">
        <v>44217</v>
      </c>
      <c r="C24" s="34" t="s">
        <v>43</v>
      </c>
      <c r="D24" s="39"/>
      <c r="E24" s="39">
        <v>437041</v>
      </c>
      <c r="F24" s="39">
        <f>+F23+E23</f>
        <v>-12539839</v>
      </c>
    </row>
    <row r="25" spans="1:6">
      <c r="A25" s="37">
        <v>44218</v>
      </c>
      <c r="B25" s="38">
        <v>44218</v>
      </c>
      <c r="C25" s="34" t="s">
        <v>19</v>
      </c>
      <c r="D25" s="39">
        <v>10000</v>
      </c>
      <c r="E25" s="39"/>
      <c r="F25" s="39">
        <f>+F24+E24</f>
        <v>-12102798</v>
      </c>
    </row>
    <row r="26" spans="1:6">
      <c r="A26" s="37">
        <v>44218</v>
      </c>
      <c r="B26" s="38">
        <v>44221</v>
      </c>
      <c r="C26" s="34" t="s">
        <v>44</v>
      </c>
      <c r="D26" s="39"/>
      <c r="E26" s="39">
        <v>175584</v>
      </c>
      <c r="F26" s="39">
        <f>+F25-D25</f>
        <v>-12112798</v>
      </c>
    </row>
    <row r="27" spans="1:6">
      <c r="A27" s="37">
        <v>44218</v>
      </c>
      <c r="B27" s="38">
        <v>44221</v>
      </c>
      <c r="C27" s="34" t="s">
        <v>18</v>
      </c>
      <c r="D27" s="39"/>
      <c r="E27" s="39">
        <v>1892118</v>
      </c>
      <c r="F27" s="39">
        <f>+F26+E26</f>
        <v>-11937214</v>
      </c>
    </row>
    <row r="28" spans="1:6">
      <c r="A28" s="37">
        <v>44221</v>
      </c>
      <c r="B28" s="38">
        <v>44221</v>
      </c>
      <c r="C28" s="34" t="s">
        <v>45</v>
      </c>
      <c r="D28" s="39">
        <v>500000</v>
      </c>
      <c r="E28" s="39"/>
      <c r="F28" s="39">
        <f>+F27+E27</f>
        <v>-10045096</v>
      </c>
    </row>
    <row r="29" spans="1:6">
      <c r="A29" s="37">
        <v>44224</v>
      </c>
      <c r="B29" s="38">
        <v>44223</v>
      </c>
      <c r="C29" s="34" t="s">
        <v>46</v>
      </c>
      <c r="D29" s="39">
        <v>3779129</v>
      </c>
      <c r="E29" s="39"/>
      <c r="F29" s="39">
        <f>+F28-D28</f>
        <v>-10545096</v>
      </c>
    </row>
    <row r="30" spans="1:6">
      <c r="A30" s="37">
        <v>44224</v>
      </c>
      <c r="B30" s="38">
        <v>44224</v>
      </c>
      <c r="C30" s="34" t="s">
        <v>33</v>
      </c>
      <c r="D30" s="39"/>
      <c r="E30" s="39">
        <v>4446286</v>
      </c>
      <c r="F30" s="39">
        <f>+F29-D29</f>
        <v>-14324225</v>
      </c>
    </row>
    <row r="31" spans="1:6">
      <c r="A31" s="37">
        <v>44225</v>
      </c>
      <c r="B31" s="38">
        <v>44227</v>
      </c>
      <c r="C31" s="34" t="s">
        <v>47</v>
      </c>
      <c r="D31" s="39">
        <v>185206</v>
      </c>
      <c r="E31" s="39"/>
      <c r="F31" s="39">
        <f>+F30+E30</f>
        <v>-9877939</v>
      </c>
    </row>
    <row r="32" spans="1:6">
      <c r="A32" s="37">
        <v>44228</v>
      </c>
      <c r="B32" s="38">
        <v>44229</v>
      </c>
      <c r="C32" s="34" t="s">
        <v>48</v>
      </c>
      <c r="D32" s="39"/>
      <c r="E32" s="39">
        <v>765071</v>
      </c>
      <c r="F32" s="39">
        <f>+F31-D31</f>
        <v>-10063145</v>
      </c>
    </row>
    <row r="33" spans="1:6">
      <c r="A33" s="34"/>
      <c r="B33" s="35"/>
      <c r="C33" s="34"/>
      <c r="D33" s="39"/>
      <c r="E33" s="39"/>
      <c r="F33" s="40">
        <f>+F32+E32</f>
        <v>-9298074</v>
      </c>
    </row>
    <row r="34" spans="1:6">
      <c r="D34" s="33"/>
      <c r="E34" s="33"/>
      <c r="F34" s="33"/>
    </row>
    <row r="35" spans="1:6">
      <c r="D35" s="33"/>
      <c r="E35" s="39"/>
      <c r="F35" s="33"/>
    </row>
    <row r="36" spans="1:6">
      <c r="D36" s="33"/>
      <c r="E36" s="33"/>
      <c r="F36" s="33"/>
    </row>
    <row r="37" spans="1:6">
      <c r="D37" s="33"/>
      <c r="E37" s="33"/>
      <c r="F37" s="33"/>
    </row>
    <row r="38" spans="1:6">
      <c r="D38" s="33"/>
      <c r="E38" s="33"/>
      <c r="F38" s="33"/>
    </row>
    <row r="39" spans="1:6">
      <c r="D39" s="33"/>
      <c r="E39" s="33"/>
      <c r="F39" s="33"/>
    </row>
    <row r="40" spans="1:6">
      <c r="D40" s="33"/>
      <c r="E40" s="33"/>
      <c r="F40" s="33"/>
    </row>
    <row r="41" spans="1:6">
      <c r="D41" s="33"/>
      <c r="E41" s="33"/>
      <c r="F41" s="33"/>
    </row>
    <row r="42" spans="1:6">
      <c r="D42" s="33"/>
      <c r="E42" s="33"/>
      <c r="F42" s="33"/>
    </row>
    <row r="43" spans="1:6">
      <c r="D43" s="33"/>
      <c r="E43" s="33"/>
      <c r="F43" s="33"/>
    </row>
    <row r="44" spans="1:6">
      <c r="D44" s="33"/>
      <c r="E44" s="33"/>
      <c r="F44" s="33"/>
    </row>
    <row r="45" spans="1:6">
      <c r="D45" s="33"/>
      <c r="E45" s="33"/>
      <c r="F45" s="33"/>
    </row>
    <row r="46" spans="1:6">
      <c r="D46" s="33"/>
      <c r="E46" s="33"/>
      <c r="F46" s="33"/>
    </row>
    <row r="47" spans="1:6">
      <c r="D47" s="33"/>
      <c r="E47" s="33"/>
      <c r="F47" s="33"/>
    </row>
    <row r="48" spans="1:6">
      <c r="D48" s="33"/>
      <c r="E48" s="33"/>
      <c r="F48" s="33"/>
    </row>
    <row r="49" spans="4:6">
      <c r="D49" s="33"/>
      <c r="E49" s="33"/>
      <c r="F49" s="33"/>
    </row>
    <row r="50" spans="4:6">
      <c r="D50" s="33"/>
      <c r="E50" s="33"/>
      <c r="F50" s="33"/>
    </row>
    <row r="51" spans="4:6">
      <c r="D51" s="33"/>
      <c r="E51" s="33"/>
      <c r="F51" s="33"/>
    </row>
    <row r="52" spans="4:6">
      <c r="D52" s="33"/>
      <c r="E52" s="33"/>
      <c r="F52" s="33"/>
    </row>
    <row r="53" spans="4:6">
      <c r="D53" s="33"/>
      <c r="E53" s="33"/>
      <c r="F53" s="33"/>
    </row>
    <row r="54" spans="4:6">
      <c r="D54" s="33"/>
      <c r="E54" s="33"/>
      <c r="F54" s="33"/>
    </row>
    <row r="55" spans="4:6">
      <c r="D55" s="33"/>
      <c r="E55" s="33"/>
      <c r="F55" s="33"/>
    </row>
    <row r="56" spans="4:6">
      <c r="D56" s="33"/>
      <c r="E56" s="33"/>
      <c r="F56" s="33"/>
    </row>
    <row r="57" spans="4:6">
      <c r="D57" s="33"/>
      <c r="E57" s="33"/>
      <c r="F57" s="33"/>
    </row>
    <row r="58" spans="4:6">
      <c r="D58" s="33"/>
      <c r="E58" s="33"/>
      <c r="F58" s="33"/>
    </row>
    <row r="59" spans="4:6">
      <c r="D59" s="33"/>
      <c r="E59" s="33"/>
      <c r="F59" s="33"/>
    </row>
    <row r="60" spans="4:6">
      <c r="D60" s="33"/>
      <c r="E60" s="33"/>
      <c r="F60" s="33"/>
    </row>
    <row r="61" spans="4:6">
      <c r="D61" s="33"/>
      <c r="E61" s="33"/>
      <c r="F61" s="33"/>
    </row>
    <row r="62" spans="4:6">
      <c r="D62" s="33"/>
      <c r="E62" s="33"/>
      <c r="F62" s="33"/>
    </row>
    <row r="63" spans="4:6">
      <c r="D63" s="33"/>
      <c r="E63" s="33"/>
      <c r="F63" s="33"/>
    </row>
    <row r="64" spans="4:6">
      <c r="D64" s="33"/>
      <c r="E64" s="33"/>
      <c r="F64" s="33"/>
    </row>
    <row r="65" spans="4:6">
      <c r="D65" s="33"/>
      <c r="E65" s="33"/>
      <c r="F65" s="33"/>
    </row>
    <row r="66" spans="4:6">
      <c r="D66" s="33"/>
      <c r="E66" s="33"/>
      <c r="F66" s="33"/>
    </row>
    <row r="67" spans="4:6">
      <c r="D67" s="33"/>
      <c r="E67" s="33"/>
      <c r="F67" s="33"/>
    </row>
    <row r="68" spans="4:6">
      <c r="D68" s="33"/>
      <c r="E68" s="33"/>
      <c r="F68" s="33"/>
    </row>
    <row r="69" spans="4:6">
      <c r="D69" s="33"/>
      <c r="E69" s="33"/>
      <c r="F69" s="33"/>
    </row>
    <row r="70" spans="4:6">
      <c r="D70" s="33"/>
      <c r="E70" s="33"/>
      <c r="F70" s="33"/>
    </row>
    <row r="71" spans="4:6">
      <c r="D71" s="33"/>
      <c r="E71" s="33"/>
      <c r="F71" s="33"/>
    </row>
    <row r="72" spans="4:6">
      <c r="D72" s="33"/>
      <c r="E72" s="33"/>
      <c r="F72" s="33"/>
    </row>
    <row r="73" spans="4:6">
      <c r="D73" s="33"/>
      <c r="E73" s="33"/>
      <c r="F73" s="33"/>
    </row>
    <row r="74" spans="4:6">
      <c r="D74" s="33"/>
      <c r="E74" s="33"/>
      <c r="F74" s="33"/>
    </row>
    <row r="75" spans="4:6">
      <c r="D75" s="33"/>
      <c r="E75" s="33"/>
      <c r="F75" s="33"/>
    </row>
    <row r="76" spans="4:6">
      <c r="D76" s="33"/>
      <c r="E76" s="33"/>
      <c r="F76" s="33"/>
    </row>
    <row r="77" spans="4:6">
      <c r="D77" s="33"/>
      <c r="E77" s="33"/>
      <c r="F77" s="33"/>
    </row>
    <row r="78" spans="4:6">
      <c r="D78" s="33"/>
      <c r="E78" s="33"/>
      <c r="F78" s="33"/>
    </row>
    <row r="79" spans="4:6">
      <c r="D79" s="33"/>
      <c r="E79" s="33"/>
      <c r="F79" s="33"/>
    </row>
    <row r="80" spans="4:6">
      <c r="D80" s="33"/>
      <c r="E80" s="33"/>
      <c r="F80" s="33"/>
    </row>
    <row r="81" spans="4:6">
      <c r="D81" s="33"/>
      <c r="E81" s="33"/>
      <c r="F81" s="33"/>
    </row>
    <row r="82" spans="4:6">
      <c r="D82" s="33"/>
      <c r="E82" s="33"/>
      <c r="F82" s="33"/>
    </row>
    <row r="83" spans="4:6">
      <c r="D83" s="33"/>
      <c r="E83" s="33"/>
      <c r="F83" s="33"/>
    </row>
    <row r="84" spans="4:6">
      <c r="D84" s="33"/>
      <c r="E84" s="33"/>
      <c r="F84" s="33"/>
    </row>
    <row r="85" spans="4:6">
      <c r="D85" s="33"/>
      <c r="E85" s="33"/>
      <c r="F85" s="33"/>
    </row>
    <row r="86" spans="4:6">
      <c r="D86" s="33"/>
      <c r="E86" s="33"/>
      <c r="F86" s="33"/>
    </row>
    <row r="87" spans="4:6">
      <c r="D87" s="33"/>
      <c r="E87" s="33"/>
      <c r="F87" s="33"/>
    </row>
    <row r="88" spans="4:6">
      <c r="D88" s="33"/>
      <c r="E88" s="33"/>
      <c r="F88" s="33"/>
    </row>
    <row r="89" spans="4:6">
      <c r="D89" s="33"/>
      <c r="E89" s="33"/>
      <c r="F89" s="33"/>
    </row>
    <row r="90" spans="4:6">
      <c r="D90" s="33"/>
      <c r="E90" s="33"/>
      <c r="F90" s="33"/>
    </row>
    <row r="91" spans="4:6">
      <c r="D91" s="33"/>
      <c r="E91" s="33"/>
      <c r="F91" s="33"/>
    </row>
    <row r="92" spans="4:6">
      <c r="D92" s="33"/>
      <c r="E92" s="33"/>
      <c r="F92" s="33"/>
    </row>
    <row r="93" spans="4:6">
      <c r="D93" s="33"/>
      <c r="E93" s="33"/>
      <c r="F93" s="33"/>
    </row>
    <row r="94" spans="4:6">
      <c r="D94" s="33"/>
      <c r="E94" s="33"/>
      <c r="F94" s="33"/>
    </row>
    <row r="95" spans="4:6">
      <c r="D95" s="33"/>
      <c r="E95" s="33"/>
      <c r="F95" s="33"/>
    </row>
    <row r="96" spans="4:6">
      <c r="D96" s="33"/>
      <c r="E96" s="33"/>
      <c r="F96" s="33"/>
    </row>
    <row r="97" spans="4:6">
      <c r="D97" s="33"/>
      <c r="E97" s="33"/>
      <c r="F97" s="33"/>
    </row>
    <row r="98" spans="4:6">
      <c r="D98" s="33"/>
      <c r="E98" s="33"/>
      <c r="F98" s="33"/>
    </row>
    <row r="99" spans="4:6">
      <c r="D99" s="33"/>
      <c r="E99" s="33"/>
      <c r="F99" s="33"/>
    </row>
    <row r="100" spans="4:6">
      <c r="D100" s="33"/>
      <c r="E100" s="33"/>
      <c r="F100" s="33"/>
    </row>
    <row r="101" spans="4:6">
      <c r="D101" s="33"/>
      <c r="E101" s="33"/>
      <c r="F101" s="33"/>
    </row>
    <row r="102" spans="4:6">
      <c r="D102" s="33"/>
      <c r="E102" s="33"/>
      <c r="F102" s="33"/>
    </row>
    <row r="103" spans="4:6">
      <c r="D103" s="33"/>
      <c r="E103" s="33"/>
      <c r="F103" s="33"/>
    </row>
    <row r="104" spans="4:6">
      <c r="D104" s="33"/>
      <c r="E104" s="33"/>
      <c r="F104" s="33"/>
    </row>
    <row r="105" spans="4:6">
      <c r="D105" s="33"/>
      <c r="E105" s="33"/>
      <c r="F105" s="33"/>
    </row>
    <row r="106" spans="4:6">
      <c r="D106" s="33"/>
      <c r="E106" s="33"/>
      <c r="F106" s="33"/>
    </row>
    <row r="107" spans="4:6">
      <c r="D107" s="33"/>
      <c r="E107" s="33"/>
      <c r="F107" s="33"/>
    </row>
    <row r="108" spans="4:6">
      <c r="D108" s="33"/>
      <c r="E108" s="33"/>
      <c r="F108" s="33"/>
    </row>
    <row r="109" spans="4:6">
      <c r="D109" s="33"/>
      <c r="E109" s="33"/>
      <c r="F109" s="33"/>
    </row>
    <row r="110" spans="4:6">
      <c r="D110" s="33"/>
      <c r="E110" s="33"/>
      <c r="F110" s="33"/>
    </row>
    <row r="111" spans="4:6">
      <c r="D111" s="33"/>
      <c r="E111" s="33"/>
      <c r="F111" s="33"/>
    </row>
    <row r="112" spans="4:6">
      <c r="D112" s="33"/>
      <c r="E112" s="33"/>
      <c r="F112" s="33"/>
    </row>
    <row r="113" spans="4:6">
      <c r="D113" s="33"/>
      <c r="E113" s="33"/>
      <c r="F113" s="33"/>
    </row>
    <row r="114" spans="4:6">
      <c r="D114" s="33"/>
      <c r="E114" s="33"/>
      <c r="F114" s="33"/>
    </row>
    <row r="115" spans="4:6">
      <c r="D115" s="33"/>
      <c r="E115" s="33"/>
      <c r="F115" s="33"/>
    </row>
    <row r="116" spans="4:6">
      <c r="D116" s="33"/>
      <c r="E116" s="33"/>
      <c r="F116" s="33"/>
    </row>
    <row r="117" spans="4:6">
      <c r="D117" s="33"/>
      <c r="E117" s="33"/>
      <c r="F117" s="33"/>
    </row>
    <row r="118" spans="4:6">
      <c r="D118" s="33"/>
      <c r="E118" s="33"/>
      <c r="F118" s="33"/>
    </row>
    <row r="119" spans="4:6">
      <c r="D119" s="33"/>
      <c r="E119" s="33"/>
      <c r="F119" s="33"/>
    </row>
    <row r="120" spans="4:6">
      <c r="D120" s="33"/>
      <c r="E120" s="33"/>
      <c r="F120" s="33"/>
    </row>
    <row r="121" spans="4:6">
      <c r="D121" s="33"/>
      <c r="E121" s="33"/>
      <c r="F121" s="33"/>
    </row>
    <row r="122" spans="4:6">
      <c r="D122" s="33"/>
      <c r="E122" s="33"/>
      <c r="F122" s="33"/>
    </row>
    <row r="123" spans="4:6">
      <c r="D123" s="33"/>
      <c r="E123" s="33"/>
      <c r="F123" s="33"/>
    </row>
    <row r="124" spans="4:6">
      <c r="D124" s="33"/>
      <c r="E124" s="33"/>
      <c r="F124" s="33"/>
    </row>
    <row r="125" spans="4:6">
      <c r="D125" s="33"/>
      <c r="E125" s="33"/>
      <c r="F125" s="33"/>
    </row>
    <row r="126" spans="4:6">
      <c r="D126" s="33"/>
      <c r="E126" s="33"/>
      <c r="F126" s="33"/>
    </row>
    <row r="127" spans="4:6">
      <c r="D127" s="33"/>
      <c r="E127" s="33"/>
      <c r="F127" s="33"/>
    </row>
    <row r="128" spans="4:6">
      <c r="D128" s="33"/>
      <c r="E128" s="33"/>
      <c r="F128" s="33"/>
    </row>
    <row r="129" spans="4:6">
      <c r="D129" s="33"/>
      <c r="E129" s="33"/>
      <c r="F129" s="33"/>
    </row>
    <row r="130" spans="4:6">
      <c r="D130" s="33"/>
      <c r="E130" s="33"/>
      <c r="F130" s="33"/>
    </row>
    <row r="131" spans="4:6">
      <c r="D131" s="33"/>
      <c r="E131" s="33"/>
      <c r="F131" s="33"/>
    </row>
    <row r="132" spans="4:6">
      <c r="D132" s="33"/>
      <c r="E132" s="33"/>
      <c r="F132" s="33"/>
    </row>
    <row r="133" spans="4:6">
      <c r="D133" s="33"/>
      <c r="E133" s="33"/>
      <c r="F133" s="33"/>
    </row>
    <row r="134" spans="4:6">
      <c r="D134" s="33"/>
      <c r="E134" s="33"/>
      <c r="F134" s="33"/>
    </row>
    <row r="135" spans="4:6">
      <c r="D135" s="33"/>
      <c r="E135" s="33"/>
      <c r="F135" s="33"/>
    </row>
    <row r="136" spans="4:6">
      <c r="D136" s="33"/>
      <c r="E136" s="33"/>
      <c r="F136" s="33"/>
    </row>
    <row r="137" spans="4:6">
      <c r="D137" s="33"/>
      <c r="E137" s="33"/>
      <c r="F137" s="33"/>
    </row>
    <row r="138" spans="4:6">
      <c r="D138" s="33"/>
      <c r="E138" s="33"/>
      <c r="F138" s="33"/>
    </row>
    <row r="139" spans="4:6">
      <c r="D139" s="33"/>
      <c r="E139" s="33"/>
      <c r="F139" s="33"/>
    </row>
    <row r="140" spans="4:6">
      <c r="D140" s="33"/>
      <c r="E140" s="33"/>
      <c r="F140" s="33"/>
    </row>
    <row r="141" spans="4:6">
      <c r="D141" s="33"/>
      <c r="E141" s="33"/>
      <c r="F141" s="33"/>
    </row>
    <row r="142" spans="4:6">
      <c r="D142" s="33"/>
      <c r="E142" s="33"/>
      <c r="F142" s="33"/>
    </row>
    <row r="143" spans="4:6">
      <c r="D143" s="33"/>
      <c r="E143" s="33"/>
      <c r="F143" s="33"/>
    </row>
    <row r="144" spans="4:6">
      <c r="D144" s="33"/>
      <c r="E144" s="33"/>
      <c r="F144" s="33"/>
    </row>
    <row r="145" spans="4:6">
      <c r="D145" s="33"/>
      <c r="E145" s="33"/>
      <c r="F145" s="33"/>
    </row>
    <row r="146" spans="4:6">
      <c r="D146" s="33"/>
      <c r="E146" s="33"/>
      <c r="F146" s="33"/>
    </row>
    <row r="147" spans="4:6">
      <c r="D147" s="33"/>
      <c r="E147" s="33"/>
      <c r="F147" s="33"/>
    </row>
    <row r="148" spans="4:6">
      <c r="D148" s="33"/>
      <c r="E148" s="33"/>
      <c r="F148" s="33"/>
    </row>
    <row r="149" spans="4:6">
      <c r="D149" s="33"/>
      <c r="E149" s="33"/>
      <c r="F149" s="33"/>
    </row>
    <row r="150" spans="4:6">
      <c r="D150" s="33"/>
      <c r="E150" s="33"/>
      <c r="F150" s="33"/>
    </row>
    <row r="151" spans="4:6">
      <c r="D151" s="33"/>
      <c r="E151" s="33"/>
      <c r="F151" s="33"/>
    </row>
    <row r="152" spans="4:6">
      <c r="D152" s="33"/>
      <c r="E152" s="33"/>
      <c r="F152" s="33"/>
    </row>
    <row r="153" spans="4:6">
      <c r="D153" s="33"/>
      <c r="E153" s="33"/>
      <c r="F153" s="33"/>
    </row>
    <row r="154" spans="4:6">
      <c r="D154" s="33"/>
      <c r="E154" s="33"/>
      <c r="F154" s="33"/>
    </row>
    <row r="155" spans="4:6">
      <c r="D155" s="33"/>
      <c r="E155" s="33"/>
      <c r="F155" s="33"/>
    </row>
    <row r="156" spans="4:6">
      <c r="D156" s="33"/>
      <c r="E156" s="33"/>
      <c r="F156" s="33"/>
    </row>
    <row r="157" spans="4:6">
      <c r="D157" s="33"/>
      <c r="E157" s="33"/>
      <c r="F157" s="33"/>
    </row>
    <row r="158" spans="4:6">
      <c r="D158" s="33"/>
      <c r="E158" s="33"/>
      <c r="F158" s="33"/>
    </row>
    <row r="159" spans="4:6">
      <c r="D159" s="33"/>
      <c r="E159" s="33"/>
      <c r="F159" s="33"/>
    </row>
    <row r="160" spans="4:6">
      <c r="D160" s="33"/>
      <c r="E160" s="33"/>
      <c r="F160" s="33"/>
    </row>
    <row r="161" spans="4:6">
      <c r="D161" s="33"/>
      <c r="E161" s="33"/>
      <c r="F161" s="33"/>
    </row>
    <row r="162" spans="4:6">
      <c r="D162" s="33"/>
      <c r="E162" s="33"/>
      <c r="F162" s="33"/>
    </row>
    <row r="163" spans="4:6">
      <c r="D163" s="33"/>
      <c r="E163" s="33"/>
      <c r="F163" s="33"/>
    </row>
    <row r="164" spans="4:6">
      <c r="D164" s="33"/>
      <c r="E164" s="33"/>
      <c r="F164" s="33"/>
    </row>
    <row r="165" spans="4:6">
      <c r="D165" s="33"/>
      <c r="E165" s="33"/>
      <c r="F165" s="33"/>
    </row>
    <row r="166" spans="4:6">
      <c r="D166" s="33"/>
      <c r="E166" s="33"/>
      <c r="F166" s="33"/>
    </row>
    <row r="167" spans="4:6">
      <c r="D167" s="33"/>
      <c r="E167" s="33"/>
      <c r="F167" s="33"/>
    </row>
    <row r="168" spans="4:6">
      <c r="D168" s="33"/>
      <c r="E168" s="33"/>
      <c r="F168" s="33"/>
    </row>
    <row r="169" spans="4:6">
      <c r="D169" s="33"/>
      <c r="E169" s="33"/>
      <c r="F169" s="33"/>
    </row>
    <row r="170" spans="4:6">
      <c r="D170" s="33"/>
      <c r="E170" s="33"/>
      <c r="F170" s="33"/>
    </row>
    <row r="171" spans="4:6">
      <c r="D171" s="33"/>
      <c r="E171" s="33"/>
      <c r="F171" s="33"/>
    </row>
    <row r="172" spans="4:6">
      <c r="D172" s="33"/>
      <c r="E172" s="33"/>
      <c r="F172" s="33"/>
    </row>
    <row r="173" spans="4:6">
      <c r="D173" s="33"/>
      <c r="E173" s="33"/>
      <c r="F173" s="33"/>
    </row>
    <row r="174" spans="4:6">
      <c r="D174" s="33"/>
      <c r="E174" s="33"/>
      <c r="F174" s="33"/>
    </row>
    <row r="175" spans="4:6">
      <c r="D175" s="33"/>
      <c r="E175" s="33"/>
      <c r="F175" s="33"/>
    </row>
    <row r="176" spans="4:6">
      <c r="D176" s="33"/>
      <c r="E176" s="33"/>
      <c r="F176" s="33"/>
    </row>
    <row r="177" spans="4:6">
      <c r="D177" s="33"/>
      <c r="E177" s="33"/>
      <c r="F177" s="33"/>
    </row>
    <row r="178" spans="4:6">
      <c r="D178" s="33"/>
      <c r="E178" s="33"/>
      <c r="F178" s="33"/>
    </row>
    <row r="179" spans="4:6">
      <c r="D179" s="33"/>
      <c r="E179" s="33"/>
      <c r="F179" s="33"/>
    </row>
    <row r="180" spans="4:6">
      <c r="D180" s="33"/>
      <c r="E180" s="33"/>
      <c r="F180" s="33"/>
    </row>
    <row r="181" spans="4:6">
      <c r="D181" s="33"/>
      <c r="E181" s="33"/>
      <c r="F181" s="33"/>
    </row>
    <row r="182" spans="4:6">
      <c r="D182" s="33"/>
      <c r="E182" s="33"/>
      <c r="F182" s="33"/>
    </row>
    <row r="183" spans="4:6">
      <c r="D183" s="33"/>
      <c r="E183" s="33"/>
      <c r="F183" s="33"/>
    </row>
    <row r="184" spans="4:6">
      <c r="D184" s="33"/>
      <c r="E184" s="33"/>
      <c r="F184" s="33"/>
    </row>
    <row r="185" spans="4:6">
      <c r="D185" s="33"/>
      <c r="E185" s="33"/>
      <c r="F185" s="33"/>
    </row>
    <row r="186" spans="4:6">
      <c r="D186" s="33"/>
      <c r="E186" s="33"/>
      <c r="F186" s="33"/>
    </row>
    <row r="187" spans="4:6">
      <c r="D187" s="33"/>
      <c r="E187" s="33"/>
      <c r="F187" s="33"/>
    </row>
    <row r="188" spans="4:6">
      <c r="D188" s="33"/>
      <c r="E188" s="33"/>
      <c r="F188" s="33"/>
    </row>
    <row r="189" spans="4:6">
      <c r="D189" s="33"/>
      <c r="E189" s="33"/>
      <c r="F189" s="33"/>
    </row>
    <row r="190" spans="4:6">
      <c r="D190" s="33"/>
      <c r="E190" s="33"/>
      <c r="F190" s="33"/>
    </row>
    <row r="191" spans="4:6">
      <c r="D191" s="33"/>
      <c r="E191" s="33"/>
      <c r="F191" s="33"/>
    </row>
    <row r="192" spans="4:6">
      <c r="D192" s="33"/>
      <c r="E192" s="33"/>
      <c r="F192" s="33"/>
    </row>
    <row r="193" spans="4:6">
      <c r="D193" s="33"/>
      <c r="E193" s="33"/>
      <c r="F193" s="33"/>
    </row>
    <row r="194" spans="4:6">
      <c r="D194" s="33"/>
      <c r="E194" s="33"/>
      <c r="F194" s="33"/>
    </row>
    <row r="195" spans="4:6">
      <c r="D195" s="33"/>
      <c r="E195" s="33"/>
      <c r="F195" s="33"/>
    </row>
    <row r="196" spans="4:6">
      <c r="D196" s="33"/>
      <c r="E196" s="33"/>
      <c r="F196" s="33"/>
    </row>
    <row r="197" spans="4:6">
      <c r="D197" s="33"/>
      <c r="E197" s="33"/>
      <c r="F197" s="33"/>
    </row>
    <row r="198" spans="4:6">
      <c r="D198" s="33"/>
      <c r="E198" s="33"/>
      <c r="F198" s="33"/>
    </row>
    <row r="199" spans="4:6">
      <c r="D199" s="33"/>
      <c r="E199" s="33"/>
      <c r="F199" s="33"/>
    </row>
    <row r="200" spans="4:6">
      <c r="D200" s="33"/>
      <c r="E200" s="33"/>
      <c r="F200" s="33"/>
    </row>
    <row r="201" spans="4:6">
      <c r="D201" s="33"/>
      <c r="E201" s="33"/>
      <c r="F201" s="33"/>
    </row>
    <row r="202" spans="4:6">
      <c r="D202" s="33"/>
      <c r="E202" s="33"/>
      <c r="F202" s="33"/>
    </row>
    <row r="203" spans="4:6">
      <c r="D203" s="33"/>
      <c r="E203" s="33"/>
      <c r="F203" s="33"/>
    </row>
    <row r="204" spans="4:6">
      <c r="D204" s="33"/>
      <c r="E204" s="33"/>
      <c r="F204" s="33"/>
    </row>
    <row r="205" spans="4:6">
      <c r="D205" s="33"/>
      <c r="E205" s="33"/>
      <c r="F205" s="33"/>
    </row>
    <row r="206" spans="4:6">
      <c r="D206" s="33"/>
      <c r="E206" s="33"/>
      <c r="F206" s="33"/>
    </row>
    <row r="207" spans="4:6">
      <c r="D207" s="33"/>
      <c r="E207" s="33"/>
      <c r="F207" s="33"/>
    </row>
    <row r="208" spans="4:6">
      <c r="D208" s="33"/>
      <c r="E208" s="33"/>
      <c r="F208" s="33"/>
    </row>
    <row r="209" spans="4:6">
      <c r="D209" s="33"/>
      <c r="E209" s="33"/>
      <c r="F209" s="33"/>
    </row>
    <row r="210" spans="4:6">
      <c r="D210" s="33"/>
      <c r="E210" s="33"/>
      <c r="F210" s="33"/>
    </row>
    <row r="211" spans="4:6">
      <c r="D211" s="33"/>
      <c r="E211" s="33"/>
      <c r="F211" s="33"/>
    </row>
    <row r="212" spans="4:6">
      <c r="D212" s="33"/>
      <c r="E212" s="33"/>
      <c r="F212" s="33"/>
    </row>
    <row r="213" spans="4:6">
      <c r="D213" s="33"/>
      <c r="E213" s="33"/>
      <c r="F213" s="33"/>
    </row>
    <row r="214" spans="4:6">
      <c r="D214" s="33"/>
      <c r="E214" s="33"/>
      <c r="F214" s="33"/>
    </row>
    <row r="215" spans="4:6">
      <c r="D215" s="33"/>
      <c r="E215" s="33"/>
      <c r="F215" s="33"/>
    </row>
    <row r="216" spans="4:6">
      <c r="D216" s="33"/>
      <c r="E216" s="33"/>
      <c r="F216" s="33"/>
    </row>
    <row r="217" spans="4:6">
      <c r="D217" s="33"/>
      <c r="E217" s="33"/>
      <c r="F217" s="33"/>
    </row>
    <row r="218" spans="4:6">
      <c r="D218" s="33"/>
      <c r="E218" s="33"/>
      <c r="F218" s="33"/>
    </row>
    <row r="219" spans="4:6">
      <c r="D219" s="33"/>
      <c r="E219" s="33"/>
      <c r="F219" s="33"/>
    </row>
    <row r="220" spans="4:6">
      <c r="D220" s="33"/>
      <c r="E220" s="33"/>
      <c r="F220" s="33"/>
    </row>
    <row r="221" spans="4:6">
      <c r="D221" s="33"/>
      <c r="E221" s="33"/>
      <c r="F221" s="33"/>
    </row>
    <row r="222" spans="4:6">
      <c r="D222" s="33"/>
      <c r="E222" s="33"/>
      <c r="F222" s="33"/>
    </row>
    <row r="223" spans="4:6">
      <c r="D223" s="33"/>
      <c r="E223" s="33"/>
      <c r="F223" s="33"/>
    </row>
    <row r="224" spans="4:6">
      <c r="D224" s="33"/>
      <c r="E224" s="33"/>
      <c r="F224" s="33"/>
    </row>
    <row r="225" spans="4:6">
      <c r="D225" s="33"/>
      <c r="E225" s="33"/>
      <c r="F225" s="33"/>
    </row>
    <row r="226" spans="4:6">
      <c r="D226" s="33"/>
      <c r="E226" s="33"/>
      <c r="F226" s="33"/>
    </row>
    <row r="227" spans="4:6">
      <c r="D227" s="33"/>
      <c r="E227" s="33"/>
      <c r="F227" s="33"/>
    </row>
    <row r="228" spans="4:6">
      <c r="D228" s="33"/>
      <c r="E228" s="33"/>
      <c r="F228" s="33"/>
    </row>
    <row r="229" spans="4:6">
      <c r="D229" s="33"/>
      <c r="E229" s="33"/>
      <c r="F229" s="33"/>
    </row>
    <row r="230" spans="4:6">
      <c r="D230" s="33"/>
      <c r="E230" s="33"/>
      <c r="F230" s="33"/>
    </row>
    <row r="231" spans="4:6">
      <c r="D231" s="33"/>
      <c r="E231" s="33"/>
      <c r="F231" s="33"/>
    </row>
    <row r="232" spans="4:6">
      <c r="D232" s="33"/>
      <c r="E232" s="33"/>
      <c r="F232" s="33"/>
    </row>
    <row r="233" spans="4:6">
      <c r="D233" s="33"/>
      <c r="E233" s="33"/>
    </row>
    <row r="234" spans="4:6">
      <c r="D234" s="33"/>
      <c r="E234" s="33"/>
    </row>
    <row r="235" spans="4:6">
      <c r="D235" s="33"/>
      <c r="E235" s="33"/>
    </row>
    <row r="236" spans="4:6">
      <c r="D236" s="33"/>
      <c r="E236" s="33"/>
    </row>
    <row r="237" spans="4:6">
      <c r="D237" s="33"/>
      <c r="E237" s="33"/>
    </row>
    <row r="238" spans="4:6">
      <c r="D238" s="33"/>
      <c r="E238" s="33"/>
    </row>
    <row r="239" spans="4:6">
      <c r="D239" s="33"/>
      <c r="E239" s="33"/>
    </row>
    <row r="240" spans="4:6">
      <c r="D240" s="33"/>
      <c r="E240" s="33"/>
    </row>
    <row r="241" spans="4:5">
      <c r="D241" s="33"/>
      <c r="E241" s="33"/>
    </row>
    <row r="242" spans="4:5">
      <c r="D242" s="33"/>
      <c r="E242" s="33"/>
    </row>
    <row r="243" spans="4:5">
      <c r="D243" s="33"/>
      <c r="E243" s="33"/>
    </row>
    <row r="244" spans="4:5">
      <c r="D244" s="33"/>
      <c r="E244" s="33"/>
    </row>
    <row r="245" spans="4:5">
      <c r="D245" s="33"/>
      <c r="E245" s="33"/>
    </row>
    <row r="246" spans="4:5">
      <c r="D246" s="33"/>
      <c r="E246" s="33"/>
    </row>
    <row r="247" spans="4:5">
      <c r="D247" s="33"/>
      <c r="E247" s="33"/>
    </row>
    <row r="248" spans="4:5">
      <c r="D248" s="33"/>
      <c r="E248" s="33"/>
    </row>
    <row r="249" spans="4:5">
      <c r="D249" s="33"/>
      <c r="E249" s="33"/>
    </row>
    <row r="250" spans="4:5">
      <c r="D250" s="33"/>
      <c r="E250" s="33"/>
    </row>
    <row r="251" spans="4:5">
      <c r="D251" s="33"/>
      <c r="E251" s="33"/>
    </row>
    <row r="252" spans="4:5">
      <c r="D252" s="33"/>
      <c r="E252" s="33"/>
    </row>
    <row r="253" spans="4:5">
      <c r="D253" s="33"/>
      <c r="E253" s="33"/>
    </row>
    <row r="254" spans="4:5">
      <c r="D254" s="33"/>
      <c r="E254" s="33"/>
    </row>
    <row r="255" spans="4:5">
      <c r="D255" s="33"/>
      <c r="E255" s="33"/>
    </row>
    <row r="256" spans="4:5">
      <c r="D256" s="33"/>
      <c r="E256" s="33"/>
    </row>
    <row r="257" spans="4:5">
      <c r="D257" s="33"/>
      <c r="E257" s="33"/>
    </row>
    <row r="258" spans="4:5">
      <c r="D258" s="33"/>
      <c r="E258" s="33"/>
    </row>
    <row r="259" spans="4:5">
      <c r="D259" s="33"/>
      <c r="E259" s="33"/>
    </row>
    <row r="260" spans="4:5">
      <c r="D260" s="33"/>
      <c r="E260" s="33"/>
    </row>
    <row r="261" spans="4:5">
      <c r="D261" s="33"/>
      <c r="E261" s="33"/>
    </row>
    <row r="262" spans="4:5">
      <c r="D262" s="33"/>
      <c r="E262" s="33"/>
    </row>
    <row r="263" spans="4:5">
      <c r="D263" s="33"/>
      <c r="E263" s="33"/>
    </row>
    <row r="264" spans="4:5">
      <c r="D264" s="33"/>
      <c r="E264" s="33"/>
    </row>
    <row r="265" spans="4:5">
      <c r="D265" s="33"/>
      <c r="E265" s="33"/>
    </row>
    <row r="266" spans="4:5">
      <c r="D266" s="33"/>
      <c r="E266" s="33"/>
    </row>
    <row r="267" spans="4:5">
      <c r="D267" s="33"/>
      <c r="E267" s="33"/>
    </row>
    <row r="268" spans="4:5">
      <c r="D268" s="33"/>
      <c r="E268" s="33"/>
    </row>
    <row r="269" spans="4:5">
      <c r="D269" s="33"/>
      <c r="E269" s="33"/>
    </row>
    <row r="270" spans="4:5">
      <c r="D270" s="33"/>
      <c r="E270" s="33"/>
    </row>
    <row r="271" spans="4:5">
      <c r="D271" s="33"/>
      <c r="E271" s="33"/>
    </row>
    <row r="272" spans="4:5">
      <c r="D272" s="33"/>
      <c r="E272" s="33"/>
    </row>
    <row r="273" spans="4:5">
      <c r="D273" s="33"/>
      <c r="E273" s="33"/>
    </row>
    <row r="274" spans="4:5">
      <c r="D274" s="33"/>
      <c r="E274" s="33"/>
    </row>
    <row r="275" spans="4:5">
      <c r="D275" s="33"/>
      <c r="E275" s="33"/>
    </row>
    <row r="276" spans="4:5">
      <c r="D276" s="33"/>
      <c r="E276" s="33"/>
    </row>
    <row r="277" spans="4:5">
      <c r="D277" s="33"/>
      <c r="E277" s="33"/>
    </row>
    <row r="278" spans="4:5">
      <c r="D278" s="33"/>
      <c r="E278" s="33"/>
    </row>
    <row r="279" spans="4:5">
      <c r="D279" s="33"/>
      <c r="E279" s="33"/>
    </row>
    <row r="280" spans="4:5">
      <c r="D280" s="33"/>
      <c r="E280" s="33"/>
    </row>
    <row r="281" spans="4:5">
      <c r="D281" s="33"/>
      <c r="E281" s="33"/>
    </row>
    <row r="282" spans="4:5">
      <c r="D282" s="33"/>
      <c r="E282" s="33"/>
    </row>
    <row r="283" spans="4:5">
      <c r="D283" s="33"/>
      <c r="E283" s="33"/>
    </row>
    <row r="284" spans="4:5">
      <c r="D284" s="33"/>
      <c r="E284" s="33"/>
    </row>
    <row r="285" spans="4:5">
      <c r="D285" s="33"/>
      <c r="E285" s="33"/>
    </row>
    <row r="286" spans="4:5">
      <c r="D286" s="33"/>
      <c r="E286" s="33"/>
    </row>
    <row r="287" spans="4:5">
      <c r="D287" s="33"/>
      <c r="E287" s="33"/>
    </row>
    <row r="288" spans="4:5">
      <c r="D288" s="33"/>
      <c r="E288" s="33"/>
    </row>
    <row r="289" spans="4:5">
      <c r="D289" s="33"/>
      <c r="E289" s="33"/>
    </row>
    <row r="290" spans="4:5">
      <c r="D290" s="33"/>
      <c r="E290" s="33"/>
    </row>
    <row r="291" spans="4:5">
      <c r="D291" s="33"/>
      <c r="E291" s="33"/>
    </row>
    <row r="292" spans="4:5">
      <c r="D292" s="33"/>
      <c r="E292" s="33"/>
    </row>
    <row r="293" spans="4:5">
      <c r="D293" s="33"/>
      <c r="E293" s="33"/>
    </row>
    <row r="294" spans="4:5">
      <c r="D294" s="33"/>
      <c r="E294" s="33"/>
    </row>
    <row r="295" spans="4:5">
      <c r="D295" s="33"/>
      <c r="E295" s="33"/>
    </row>
    <row r="296" spans="4:5">
      <c r="D296" s="33"/>
      <c r="E296" s="33"/>
    </row>
    <row r="297" spans="4:5">
      <c r="D297" s="33"/>
      <c r="E297" s="33"/>
    </row>
    <row r="298" spans="4:5">
      <c r="D298" s="33"/>
      <c r="E298" s="33"/>
    </row>
    <row r="299" spans="4:5">
      <c r="D299" s="33"/>
      <c r="E299" s="33"/>
    </row>
    <row r="300" spans="4:5">
      <c r="D300" s="33"/>
      <c r="E300" s="33"/>
    </row>
    <row r="301" spans="4:5">
      <c r="D301" s="33"/>
      <c r="E301" s="33"/>
    </row>
    <row r="302" spans="4:5">
      <c r="D302" s="33"/>
      <c r="E302" s="33"/>
    </row>
    <row r="303" spans="4:5">
      <c r="D303" s="33"/>
      <c r="E303" s="33"/>
    </row>
    <row r="304" spans="4:5">
      <c r="D304" s="33"/>
      <c r="E304" s="33"/>
    </row>
    <row r="305" spans="4:5">
      <c r="D305" s="33"/>
      <c r="E305" s="33"/>
    </row>
    <row r="306" spans="4:5">
      <c r="D306" s="33"/>
      <c r="E306" s="33"/>
    </row>
    <row r="307" spans="4:5">
      <c r="D307" s="33"/>
      <c r="E307" s="33"/>
    </row>
    <row r="308" spans="4:5">
      <c r="D308" s="33"/>
      <c r="E308" s="33"/>
    </row>
    <row r="309" spans="4:5">
      <c r="D309" s="33"/>
      <c r="E309" s="33"/>
    </row>
    <row r="310" spans="4:5">
      <c r="D310" s="33"/>
      <c r="E310" s="33"/>
    </row>
    <row r="311" spans="4:5">
      <c r="D311" s="33"/>
      <c r="E311" s="33"/>
    </row>
    <row r="312" spans="4:5">
      <c r="D312" s="33"/>
      <c r="E312" s="33"/>
    </row>
    <row r="313" spans="4:5">
      <c r="D313" s="33"/>
      <c r="E313" s="33"/>
    </row>
    <row r="314" spans="4:5">
      <c r="D314" s="33"/>
      <c r="E314" s="33"/>
    </row>
    <row r="315" spans="4:5">
      <c r="D315" s="33"/>
      <c r="E315" s="33"/>
    </row>
    <row r="316" spans="4:5">
      <c r="D316" s="33"/>
      <c r="E316" s="33"/>
    </row>
    <row r="317" spans="4:5">
      <c r="D317" s="33"/>
      <c r="E317" s="33"/>
    </row>
    <row r="318" spans="4:5">
      <c r="D318" s="33"/>
      <c r="E318" s="33"/>
    </row>
    <row r="319" spans="4:5">
      <c r="D319" s="33"/>
      <c r="E319" s="33"/>
    </row>
    <row r="320" spans="4:5">
      <c r="D320" s="33"/>
      <c r="E320" s="33"/>
    </row>
    <row r="321" spans="4:5">
      <c r="D321" s="33"/>
      <c r="E321" s="33"/>
    </row>
    <row r="322" spans="4:5">
      <c r="D322" s="33"/>
      <c r="E322" s="33"/>
    </row>
    <row r="323" spans="4:5">
      <c r="D323" s="33"/>
      <c r="E323" s="33"/>
    </row>
    <row r="324" spans="4:5">
      <c r="D324" s="33"/>
      <c r="E324" s="33"/>
    </row>
    <row r="325" spans="4:5">
      <c r="D325" s="33"/>
      <c r="E325" s="33"/>
    </row>
    <row r="326" spans="4:5">
      <c r="D326" s="33"/>
      <c r="E326" s="33"/>
    </row>
    <row r="327" spans="4:5">
      <c r="D327" s="33"/>
      <c r="E327" s="33"/>
    </row>
    <row r="328" spans="4:5">
      <c r="D328" s="33"/>
      <c r="E328" s="33"/>
    </row>
    <row r="329" spans="4:5">
      <c r="D329" s="33"/>
      <c r="E329" s="33"/>
    </row>
    <row r="330" spans="4:5">
      <c r="D330" s="33"/>
      <c r="E330" s="33"/>
    </row>
    <row r="331" spans="4:5">
      <c r="D331" s="33"/>
      <c r="E331" s="33"/>
    </row>
    <row r="332" spans="4:5">
      <c r="D332" s="33"/>
      <c r="E332" s="33"/>
    </row>
    <row r="333" spans="4:5">
      <c r="D333" s="33"/>
      <c r="E333" s="33"/>
    </row>
    <row r="334" spans="4:5">
      <c r="D334" s="33"/>
      <c r="E334" s="33"/>
    </row>
    <row r="335" spans="4:5">
      <c r="D335" s="33"/>
      <c r="E335" s="33"/>
    </row>
    <row r="336" spans="4:5">
      <c r="D336" s="33"/>
      <c r="E336" s="33"/>
    </row>
    <row r="337" spans="4:5">
      <c r="D337" s="33"/>
      <c r="E337" s="33"/>
    </row>
    <row r="338" spans="4:5">
      <c r="D338" s="33"/>
      <c r="E338" s="33"/>
    </row>
    <row r="339" spans="4:5">
      <c r="D339" s="33"/>
      <c r="E339" s="33"/>
    </row>
    <row r="340" spans="4:5">
      <c r="D340" s="33"/>
      <c r="E340" s="33"/>
    </row>
    <row r="341" spans="4:5">
      <c r="D341" s="33"/>
      <c r="E341" s="33"/>
    </row>
    <row r="342" spans="4:5">
      <c r="D342" s="33"/>
      <c r="E342" s="33"/>
    </row>
    <row r="343" spans="4:5">
      <c r="D343" s="33"/>
      <c r="E343" s="33"/>
    </row>
    <row r="344" spans="4:5">
      <c r="D344" s="33"/>
      <c r="E344" s="33"/>
    </row>
    <row r="345" spans="4:5">
      <c r="D345" s="33"/>
      <c r="E345" s="33"/>
    </row>
    <row r="346" spans="4:5">
      <c r="D346" s="33"/>
      <c r="E346" s="33"/>
    </row>
    <row r="347" spans="4:5">
      <c r="D347" s="33"/>
      <c r="E347" s="33"/>
    </row>
    <row r="348" spans="4:5">
      <c r="D348" s="33"/>
      <c r="E348" s="33"/>
    </row>
    <row r="349" spans="4:5">
      <c r="D349" s="33"/>
      <c r="E349" s="33"/>
    </row>
    <row r="350" spans="4:5">
      <c r="D350" s="33"/>
      <c r="E350" s="33"/>
    </row>
    <row r="351" spans="4:5">
      <c r="D351" s="33"/>
      <c r="E351" s="33"/>
    </row>
    <row r="352" spans="4:5">
      <c r="D352" s="33"/>
      <c r="E352" s="33"/>
    </row>
    <row r="353" spans="4:5">
      <c r="D353" s="33"/>
      <c r="E353" s="33"/>
    </row>
    <row r="354" spans="4:5">
      <c r="D354" s="33"/>
      <c r="E354" s="33"/>
    </row>
    <row r="355" spans="4:5">
      <c r="D355" s="33"/>
      <c r="E355" s="33"/>
    </row>
    <row r="356" spans="4:5">
      <c r="D356" s="33"/>
      <c r="E356" s="33"/>
    </row>
    <row r="357" spans="4:5">
      <c r="D357" s="33"/>
      <c r="E357" s="33"/>
    </row>
    <row r="358" spans="4:5">
      <c r="D358" s="33"/>
      <c r="E358" s="33"/>
    </row>
    <row r="359" spans="4:5">
      <c r="D359" s="33"/>
      <c r="E359" s="33"/>
    </row>
    <row r="360" spans="4:5">
      <c r="D360" s="33"/>
      <c r="E360" s="33"/>
    </row>
    <row r="361" spans="4:5">
      <c r="D361" s="33"/>
      <c r="E361" s="33"/>
    </row>
    <row r="362" spans="4:5">
      <c r="D362" s="33"/>
      <c r="E362" s="33"/>
    </row>
    <row r="363" spans="4:5">
      <c r="D363" s="33"/>
      <c r="E363" s="33"/>
    </row>
    <row r="364" spans="4:5">
      <c r="D364" s="33"/>
      <c r="E364" s="33"/>
    </row>
    <row r="365" spans="4:5">
      <c r="D365" s="33"/>
      <c r="E365" s="33"/>
    </row>
    <row r="366" spans="4:5">
      <c r="D366" s="33"/>
      <c r="E366" s="33"/>
    </row>
    <row r="367" spans="4:5">
      <c r="D367" s="33"/>
      <c r="E367" s="33"/>
    </row>
    <row r="368" spans="4:5">
      <c r="D368" s="33"/>
      <c r="E368" s="33"/>
    </row>
    <row r="369" spans="4:5">
      <c r="D369" s="33"/>
      <c r="E369" s="33"/>
    </row>
    <row r="370" spans="4:5">
      <c r="D370" s="33"/>
      <c r="E370" s="33"/>
    </row>
    <row r="371" spans="4:5">
      <c r="D371" s="33"/>
      <c r="E371" s="33"/>
    </row>
    <row r="372" spans="4:5">
      <c r="D372" s="33"/>
      <c r="E372" s="33"/>
    </row>
    <row r="373" spans="4:5">
      <c r="D373" s="33"/>
      <c r="E373" s="33"/>
    </row>
    <row r="374" spans="4:5">
      <c r="D374" s="33"/>
      <c r="E374" s="33"/>
    </row>
    <row r="375" spans="4:5">
      <c r="D375" s="33"/>
      <c r="E375" s="33"/>
    </row>
    <row r="376" spans="4:5">
      <c r="D376" s="33"/>
      <c r="E376" s="33"/>
    </row>
    <row r="377" spans="4:5">
      <c r="D377" s="33"/>
      <c r="E377" s="33"/>
    </row>
    <row r="378" spans="4:5">
      <c r="D378" s="33"/>
      <c r="E378" s="33"/>
    </row>
    <row r="379" spans="4:5">
      <c r="D379" s="33"/>
      <c r="E379" s="33"/>
    </row>
    <row r="380" spans="4:5">
      <c r="D380" s="33"/>
      <c r="E380" s="33"/>
    </row>
    <row r="381" spans="4:5">
      <c r="D381" s="33"/>
      <c r="E381" s="33"/>
    </row>
    <row r="382" spans="4:5">
      <c r="D382" s="33"/>
      <c r="E382" s="33"/>
    </row>
    <row r="383" spans="4:5">
      <c r="D383" s="33"/>
      <c r="E383" s="33"/>
    </row>
    <row r="384" spans="4:5">
      <c r="D384" s="33"/>
      <c r="E384" s="33"/>
    </row>
    <row r="385" spans="4:5">
      <c r="D385" s="33"/>
      <c r="E385" s="33"/>
    </row>
    <row r="386" spans="4:5">
      <c r="D386" s="33"/>
      <c r="E386" s="33"/>
    </row>
    <row r="387" spans="4:5">
      <c r="D387" s="33"/>
      <c r="E387" s="33"/>
    </row>
    <row r="388" spans="4:5">
      <c r="D388" s="33"/>
      <c r="E388" s="33"/>
    </row>
    <row r="389" spans="4:5">
      <c r="D389" s="33"/>
      <c r="E389" s="33"/>
    </row>
    <row r="390" spans="4:5">
      <c r="D390" s="33"/>
      <c r="E390" s="33"/>
    </row>
    <row r="391" spans="4:5">
      <c r="D391" s="33"/>
      <c r="E391" s="33"/>
    </row>
    <row r="392" spans="4:5">
      <c r="D392" s="33"/>
      <c r="E392" s="33"/>
    </row>
    <row r="393" spans="4:5">
      <c r="D393" s="33"/>
      <c r="E393" s="33"/>
    </row>
    <row r="394" spans="4:5">
      <c r="D394" s="33"/>
      <c r="E394" s="33"/>
    </row>
    <row r="395" spans="4:5">
      <c r="D395" s="33"/>
      <c r="E395" s="33"/>
    </row>
    <row r="396" spans="4:5">
      <c r="D396" s="33"/>
      <c r="E396" s="33"/>
    </row>
    <row r="397" spans="4:5">
      <c r="D397" s="33"/>
      <c r="E397" s="33"/>
    </row>
    <row r="398" spans="4:5">
      <c r="D398" s="33"/>
      <c r="E398" s="33"/>
    </row>
    <row r="399" spans="4:5">
      <c r="D399" s="33"/>
      <c r="E399" s="33"/>
    </row>
    <row r="400" spans="4:5">
      <c r="D400" s="33"/>
      <c r="E400" s="33"/>
    </row>
    <row r="401" spans="4:5">
      <c r="D401" s="33"/>
      <c r="E401" s="33"/>
    </row>
    <row r="402" spans="4:5">
      <c r="D402" s="33"/>
      <c r="E402" s="33"/>
    </row>
    <row r="403" spans="4:5">
      <c r="D403" s="33"/>
      <c r="E403" s="33"/>
    </row>
    <row r="404" spans="4:5">
      <c r="D404" s="33"/>
      <c r="E404" s="33"/>
    </row>
    <row r="405" spans="4:5">
      <c r="D405" s="33"/>
      <c r="E405" s="33"/>
    </row>
    <row r="406" spans="4:5">
      <c r="D406" s="33"/>
      <c r="E406" s="33"/>
    </row>
    <row r="407" spans="4:5">
      <c r="D407" s="33"/>
      <c r="E407" s="33"/>
    </row>
    <row r="408" spans="4:5">
      <c r="D408" s="33"/>
      <c r="E408" s="33"/>
    </row>
    <row r="409" spans="4:5">
      <c r="D409" s="33"/>
      <c r="E409" s="33"/>
    </row>
    <row r="410" spans="4:5">
      <c r="D410" s="33"/>
      <c r="E410" s="33"/>
    </row>
    <row r="411" spans="4:5">
      <c r="D411" s="33"/>
      <c r="E411" s="33"/>
    </row>
    <row r="412" spans="4:5">
      <c r="D412" s="33"/>
      <c r="E412" s="33"/>
    </row>
    <row r="413" spans="4:5">
      <c r="D413" s="33"/>
      <c r="E413" s="33"/>
    </row>
    <row r="414" spans="4:5">
      <c r="D414" s="33"/>
      <c r="E414" s="33"/>
    </row>
    <row r="415" spans="4:5">
      <c r="D415" s="33"/>
      <c r="E415" s="33"/>
    </row>
    <row r="416" spans="4:5">
      <c r="D416" s="33"/>
      <c r="E416" s="33"/>
    </row>
    <row r="417" spans="4:5">
      <c r="D417" s="33"/>
      <c r="E417" s="33"/>
    </row>
    <row r="418" spans="4:5">
      <c r="D418" s="33"/>
      <c r="E418" s="33"/>
    </row>
    <row r="419" spans="4:5">
      <c r="D419" s="33"/>
      <c r="E419" s="33"/>
    </row>
    <row r="420" spans="4:5">
      <c r="D420" s="33"/>
      <c r="E420" s="33"/>
    </row>
    <row r="421" spans="4:5">
      <c r="D421" s="33"/>
      <c r="E421" s="33"/>
    </row>
    <row r="422" spans="4:5">
      <c r="D422" s="33"/>
      <c r="E422" s="33"/>
    </row>
    <row r="423" spans="4:5">
      <c r="D423" s="33"/>
      <c r="E423" s="33"/>
    </row>
    <row r="424" spans="4:5">
      <c r="D424" s="33"/>
      <c r="E424" s="33"/>
    </row>
    <row r="425" spans="4:5">
      <c r="D425" s="33"/>
      <c r="E425" s="33"/>
    </row>
    <row r="426" spans="4:5">
      <c r="D426" s="33"/>
      <c r="E426" s="33"/>
    </row>
    <row r="427" spans="4:5">
      <c r="D427" s="33"/>
      <c r="E427" s="33"/>
    </row>
    <row r="428" spans="4:5">
      <c r="D428" s="33"/>
      <c r="E428" s="33"/>
    </row>
    <row r="429" spans="4:5">
      <c r="D429" s="33"/>
      <c r="E429" s="33"/>
    </row>
    <row r="430" spans="4:5">
      <c r="D430" s="33"/>
      <c r="E430" s="33"/>
    </row>
    <row r="431" spans="4:5">
      <c r="D431" s="33"/>
      <c r="E431" s="33"/>
    </row>
    <row r="432" spans="4:5">
      <c r="D432" s="33"/>
      <c r="E432" s="33"/>
    </row>
    <row r="433" spans="4:5">
      <c r="D433" s="33"/>
      <c r="E433" s="33"/>
    </row>
    <row r="434" spans="4:5">
      <c r="D434" s="33"/>
      <c r="E434" s="33"/>
    </row>
    <row r="435" spans="4:5">
      <c r="D435" s="33"/>
      <c r="E435" s="33"/>
    </row>
    <row r="436" spans="4:5">
      <c r="D436" s="33"/>
      <c r="E436" s="33"/>
    </row>
    <row r="437" spans="4:5">
      <c r="D437" s="33"/>
      <c r="E437" s="33"/>
    </row>
    <row r="438" spans="4:5">
      <c r="D438" s="33"/>
      <c r="E438" s="33"/>
    </row>
    <row r="439" spans="4:5">
      <c r="D439" s="33"/>
      <c r="E439" s="33"/>
    </row>
    <row r="440" spans="4:5">
      <c r="D440" s="33"/>
      <c r="E440" s="33"/>
    </row>
    <row r="441" spans="4:5">
      <c r="D441" s="33"/>
      <c r="E441" s="33"/>
    </row>
    <row r="442" spans="4:5">
      <c r="D442" s="33"/>
      <c r="E442" s="33"/>
    </row>
    <row r="443" spans="4:5">
      <c r="D443" s="33"/>
      <c r="E443" s="33"/>
    </row>
    <row r="444" spans="4:5">
      <c r="D444" s="33"/>
      <c r="E444" s="33"/>
    </row>
    <row r="445" spans="4:5">
      <c r="D445" s="33"/>
      <c r="E445" s="33"/>
    </row>
    <row r="446" spans="4:5">
      <c r="D446" s="33"/>
      <c r="E446" s="33"/>
    </row>
    <row r="447" spans="4:5">
      <c r="D447" s="33"/>
      <c r="E447" s="33"/>
    </row>
    <row r="448" spans="4:5">
      <c r="D448" s="33"/>
      <c r="E448" s="33"/>
    </row>
    <row r="449" spans="4:5">
      <c r="D449" s="33"/>
      <c r="E449" s="33"/>
    </row>
    <row r="450" spans="4:5">
      <c r="D450" s="33"/>
      <c r="E450" s="33"/>
    </row>
    <row r="451" spans="4:5">
      <c r="D451" s="33"/>
      <c r="E451" s="33"/>
    </row>
    <row r="452" spans="4:5">
      <c r="D452" s="33"/>
      <c r="E452" s="33"/>
    </row>
    <row r="453" spans="4:5">
      <c r="D453" s="33"/>
      <c r="E453" s="33"/>
    </row>
    <row r="454" spans="4:5">
      <c r="D454" s="33"/>
      <c r="E454" s="33"/>
    </row>
    <row r="455" spans="4:5">
      <c r="D455" s="33"/>
      <c r="E455" s="33"/>
    </row>
    <row r="456" spans="4:5">
      <c r="D456" s="33"/>
      <c r="E456" s="33"/>
    </row>
    <row r="457" spans="4:5">
      <c r="D457" s="33"/>
      <c r="E457" s="33"/>
    </row>
    <row r="458" spans="4:5">
      <c r="D458" s="33"/>
      <c r="E458" s="33"/>
    </row>
    <row r="459" spans="4:5">
      <c r="D459" s="33"/>
      <c r="E459" s="33"/>
    </row>
    <row r="460" spans="4:5">
      <c r="D460" s="33"/>
      <c r="E460" s="33"/>
    </row>
    <row r="461" spans="4:5">
      <c r="D461" s="33"/>
      <c r="E461" s="33"/>
    </row>
    <row r="462" spans="4:5">
      <c r="D462" s="33"/>
      <c r="E462" s="33"/>
    </row>
    <row r="463" spans="4:5">
      <c r="D463" s="33"/>
      <c r="E463" s="33"/>
    </row>
    <row r="464" spans="4:5">
      <c r="D464" s="33"/>
      <c r="E464" s="33"/>
    </row>
    <row r="465" spans="4:5">
      <c r="D465" s="33"/>
      <c r="E465" s="33"/>
    </row>
    <row r="466" spans="4:5">
      <c r="D466" s="33"/>
      <c r="E466" s="33"/>
    </row>
    <row r="467" spans="4:5">
      <c r="D467" s="33"/>
      <c r="E467" s="33"/>
    </row>
    <row r="468" spans="4:5">
      <c r="D468" s="33"/>
      <c r="E468" s="33"/>
    </row>
    <row r="469" spans="4:5">
      <c r="D469" s="33"/>
      <c r="E469" s="33"/>
    </row>
    <row r="470" spans="4:5">
      <c r="D470" s="33"/>
      <c r="E470" s="33"/>
    </row>
    <row r="471" spans="4:5">
      <c r="D471" s="33"/>
      <c r="E471" s="33"/>
    </row>
    <row r="472" spans="4:5">
      <c r="D472" s="33"/>
      <c r="E472" s="33"/>
    </row>
    <row r="473" spans="4:5">
      <c r="D473" s="33"/>
      <c r="E473" s="33"/>
    </row>
    <row r="474" spans="4:5">
      <c r="D474" s="33"/>
      <c r="E474" s="33"/>
    </row>
    <row r="475" spans="4:5">
      <c r="D475" s="33"/>
      <c r="E475" s="33"/>
    </row>
    <row r="476" spans="4:5">
      <c r="D476" s="33"/>
      <c r="E476" s="33"/>
    </row>
    <row r="477" spans="4:5">
      <c r="D477" s="33"/>
      <c r="E477" s="33"/>
    </row>
    <row r="478" spans="4:5">
      <c r="D478" s="33"/>
      <c r="E478" s="33"/>
    </row>
    <row r="479" spans="4:5">
      <c r="D479" s="33"/>
      <c r="E479" s="33"/>
    </row>
    <row r="480" spans="4:5">
      <c r="D480" s="33"/>
      <c r="E480" s="33"/>
    </row>
    <row r="481" spans="4:5">
      <c r="D481" s="33"/>
      <c r="E481" s="33"/>
    </row>
    <row r="482" spans="4:5">
      <c r="D482" s="33"/>
      <c r="E482" s="33"/>
    </row>
    <row r="483" spans="4:5">
      <c r="D483" s="33"/>
      <c r="E483" s="33"/>
    </row>
    <row r="484" spans="4:5">
      <c r="D484" s="33"/>
      <c r="E484" s="33"/>
    </row>
    <row r="485" spans="4:5">
      <c r="D485" s="33"/>
      <c r="E485" s="33"/>
    </row>
    <row r="486" spans="4:5">
      <c r="D486" s="33"/>
      <c r="E486" s="33"/>
    </row>
    <row r="487" spans="4:5">
      <c r="D487" s="33"/>
      <c r="E487" s="33"/>
    </row>
    <row r="488" spans="4:5">
      <c r="D488" s="33"/>
      <c r="E488" s="33"/>
    </row>
    <row r="489" spans="4:5">
      <c r="D489" s="33"/>
      <c r="E489" s="33"/>
    </row>
    <row r="490" spans="4:5">
      <c r="D490" s="33"/>
      <c r="E490" s="33"/>
    </row>
    <row r="491" spans="4:5">
      <c r="D491" s="33"/>
      <c r="E491" s="33"/>
    </row>
    <row r="492" spans="4:5">
      <c r="D492" s="33"/>
      <c r="E492" s="33"/>
    </row>
    <row r="493" spans="4:5">
      <c r="D493" s="33"/>
      <c r="E493" s="33"/>
    </row>
    <row r="494" spans="4:5">
      <c r="D494" s="33"/>
      <c r="E494" s="33"/>
    </row>
    <row r="495" spans="4:5">
      <c r="D495" s="33"/>
      <c r="E495" s="33"/>
    </row>
    <row r="496" spans="4:5">
      <c r="D496" s="33"/>
      <c r="E496" s="33"/>
    </row>
    <row r="497" spans="4:5">
      <c r="D497" s="33"/>
      <c r="E497" s="33"/>
    </row>
    <row r="498" spans="4:5">
      <c r="D498" s="33"/>
      <c r="E498" s="33"/>
    </row>
    <row r="499" spans="4:5">
      <c r="D499" s="33"/>
      <c r="E499" s="33"/>
    </row>
    <row r="500" spans="4:5">
      <c r="D500" s="33"/>
      <c r="E500" s="33"/>
    </row>
    <row r="501" spans="4:5">
      <c r="D501" s="33"/>
      <c r="E501" s="33"/>
    </row>
    <row r="502" spans="4:5">
      <c r="D502" s="33"/>
      <c r="E502" s="33"/>
    </row>
    <row r="503" spans="4:5">
      <c r="D503" s="33"/>
      <c r="E503" s="33"/>
    </row>
    <row r="504" spans="4:5">
      <c r="D504" s="33"/>
      <c r="E504" s="33"/>
    </row>
    <row r="505" spans="4:5">
      <c r="D505" s="33"/>
      <c r="E505" s="33"/>
    </row>
    <row r="506" spans="4:5">
      <c r="D506" s="33"/>
      <c r="E506" s="33"/>
    </row>
    <row r="507" spans="4:5">
      <c r="D507" s="33"/>
      <c r="E507" s="33"/>
    </row>
    <row r="508" spans="4:5">
      <c r="D508" s="33"/>
      <c r="E508" s="33"/>
    </row>
    <row r="509" spans="4:5">
      <c r="D509" s="33"/>
      <c r="E509" s="33"/>
    </row>
    <row r="510" spans="4:5">
      <c r="D510" s="33"/>
      <c r="E510" s="33"/>
    </row>
    <row r="511" spans="4:5">
      <c r="D511" s="33"/>
      <c r="E511" s="33"/>
    </row>
    <row r="512" spans="4:5">
      <c r="D512" s="33"/>
      <c r="E512" s="33"/>
    </row>
    <row r="513" spans="4:5">
      <c r="D513" s="33"/>
      <c r="E513" s="33"/>
    </row>
    <row r="514" spans="4:5">
      <c r="D514" s="33"/>
      <c r="E514" s="33"/>
    </row>
    <row r="515" spans="4:5">
      <c r="D515" s="33"/>
      <c r="E515" s="33"/>
    </row>
    <row r="516" spans="4:5">
      <c r="D516" s="33"/>
      <c r="E516" s="33"/>
    </row>
    <row r="517" spans="4:5">
      <c r="D517" s="33"/>
      <c r="E517" s="33"/>
    </row>
    <row r="518" spans="4:5">
      <c r="D518" s="33"/>
      <c r="E518" s="33"/>
    </row>
    <row r="519" spans="4:5">
      <c r="D519" s="33"/>
      <c r="E519" s="33"/>
    </row>
    <row r="520" spans="4:5">
      <c r="D520" s="33"/>
      <c r="E520" s="33"/>
    </row>
    <row r="521" spans="4:5">
      <c r="D521" s="33"/>
      <c r="E521" s="33"/>
    </row>
    <row r="522" spans="4:5">
      <c r="D522" s="33"/>
      <c r="E522" s="33"/>
    </row>
    <row r="523" spans="4:5">
      <c r="D523" s="33"/>
      <c r="E523" s="33"/>
    </row>
    <row r="524" spans="4:5">
      <c r="D524" s="33"/>
      <c r="E524" s="33"/>
    </row>
    <row r="525" spans="4:5">
      <c r="D525" s="33"/>
      <c r="E525" s="33"/>
    </row>
    <row r="526" spans="4:5">
      <c r="D526" s="33"/>
      <c r="E526" s="33"/>
    </row>
    <row r="527" spans="4:5">
      <c r="D527" s="33"/>
      <c r="E527" s="33"/>
    </row>
    <row r="528" spans="4:5">
      <c r="D528" s="33"/>
      <c r="E528" s="33"/>
    </row>
    <row r="529" spans="4:5">
      <c r="D529" s="33"/>
      <c r="E529" s="33"/>
    </row>
    <row r="530" spans="4:5">
      <c r="D530" s="33"/>
      <c r="E530" s="33"/>
    </row>
    <row r="531" spans="4:5">
      <c r="D531" s="33"/>
      <c r="E531" s="33"/>
    </row>
    <row r="532" spans="4:5">
      <c r="D532" s="33"/>
      <c r="E532" s="33"/>
    </row>
    <row r="533" spans="4:5">
      <c r="D533" s="33"/>
      <c r="E533" s="33"/>
    </row>
    <row r="534" spans="4:5">
      <c r="D534" s="33"/>
      <c r="E534" s="33"/>
    </row>
    <row r="535" spans="4:5">
      <c r="D535" s="33"/>
      <c r="E535" s="33"/>
    </row>
    <row r="536" spans="4:5">
      <c r="D536" s="33"/>
      <c r="E536" s="33"/>
    </row>
    <row r="537" spans="4:5">
      <c r="D537" s="33"/>
      <c r="E537" s="33"/>
    </row>
    <row r="538" spans="4:5">
      <c r="D538" s="33"/>
      <c r="E538" s="33"/>
    </row>
    <row r="539" spans="4:5">
      <c r="D539" s="33"/>
      <c r="E539" s="33"/>
    </row>
    <row r="540" spans="4:5">
      <c r="D540" s="33"/>
      <c r="E540" s="33"/>
    </row>
    <row r="541" spans="4:5">
      <c r="D541" s="33"/>
      <c r="E541" s="33"/>
    </row>
    <row r="542" spans="4:5">
      <c r="D542" s="33"/>
      <c r="E542" s="33"/>
    </row>
    <row r="543" spans="4:5">
      <c r="D543" s="33"/>
      <c r="E543" s="33"/>
    </row>
    <row r="544" spans="4:5">
      <c r="D544" s="33"/>
      <c r="E544" s="33"/>
    </row>
    <row r="545" spans="4:5">
      <c r="D545" s="33"/>
      <c r="E545" s="33"/>
    </row>
    <row r="546" spans="4:5">
      <c r="D546" s="33"/>
      <c r="E546" s="33"/>
    </row>
    <row r="547" spans="4:5">
      <c r="D547" s="33"/>
      <c r="E547" s="33"/>
    </row>
    <row r="548" spans="4:5">
      <c r="D548" s="33"/>
      <c r="E548" s="33"/>
    </row>
    <row r="549" spans="4:5">
      <c r="D549" s="33"/>
      <c r="E549" s="33"/>
    </row>
    <row r="550" spans="4:5">
      <c r="D550" s="33"/>
      <c r="E550" s="33"/>
    </row>
    <row r="551" spans="4:5">
      <c r="D551" s="33"/>
      <c r="E551" s="33"/>
    </row>
    <row r="552" spans="4:5">
      <c r="D552" s="33"/>
      <c r="E552" s="33"/>
    </row>
    <row r="553" spans="4:5">
      <c r="D553" s="33"/>
      <c r="E553" s="33"/>
    </row>
    <row r="554" spans="4:5">
      <c r="D554" s="33"/>
      <c r="E554" s="33"/>
    </row>
    <row r="555" spans="4:5">
      <c r="D555" s="33"/>
      <c r="E555" s="33"/>
    </row>
    <row r="556" spans="4:5">
      <c r="D556" s="33"/>
      <c r="E556" s="33"/>
    </row>
    <row r="557" spans="4:5">
      <c r="D557" s="33"/>
      <c r="E557" s="33"/>
    </row>
    <row r="558" spans="4:5">
      <c r="D558" s="33"/>
      <c r="E558" s="33"/>
    </row>
    <row r="559" spans="4:5">
      <c r="D559" s="33"/>
      <c r="E559" s="33"/>
    </row>
    <row r="560" spans="4:5">
      <c r="D560" s="33"/>
      <c r="E560" s="33"/>
    </row>
    <row r="561" spans="4:5">
      <c r="D561" s="33"/>
      <c r="E561" s="33"/>
    </row>
    <row r="562" spans="4:5">
      <c r="D562" s="33"/>
      <c r="E562" s="33"/>
    </row>
    <row r="563" spans="4:5">
      <c r="D563" s="33"/>
      <c r="E563" s="33"/>
    </row>
    <row r="564" spans="4:5">
      <c r="D564" s="33"/>
      <c r="E564" s="33"/>
    </row>
    <row r="565" spans="4:5">
      <c r="D565" s="33"/>
      <c r="E565" s="33"/>
    </row>
    <row r="566" spans="4:5">
      <c r="D566" s="33"/>
      <c r="E566" s="33"/>
    </row>
    <row r="567" spans="4:5">
      <c r="D567" s="33"/>
      <c r="E567" s="33"/>
    </row>
    <row r="568" spans="4:5">
      <c r="D568" s="33"/>
      <c r="E568" s="33"/>
    </row>
    <row r="569" spans="4:5">
      <c r="D569" s="33"/>
      <c r="E569" s="33"/>
    </row>
    <row r="570" spans="4:5">
      <c r="D570" s="33"/>
      <c r="E570" s="33"/>
    </row>
    <row r="571" spans="4:5">
      <c r="D571" s="33"/>
      <c r="E571" s="33"/>
    </row>
    <row r="572" spans="4:5">
      <c r="D572" s="33"/>
      <c r="E572" s="33"/>
    </row>
    <row r="573" spans="4:5">
      <c r="D573" s="33"/>
      <c r="E573" s="33"/>
    </row>
    <row r="574" spans="4:5">
      <c r="D574" s="33"/>
      <c r="E574" s="33"/>
    </row>
    <row r="575" spans="4:5">
      <c r="D575" s="33"/>
      <c r="E575" s="33"/>
    </row>
    <row r="576" spans="4:5">
      <c r="D576" s="33"/>
      <c r="E576" s="33"/>
    </row>
    <row r="577" spans="4:5">
      <c r="D577" s="33"/>
      <c r="E577" s="33"/>
    </row>
    <row r="578" spans="4:5">
      <c r="D578" s="33"/>
      <c r="E578" s="33"/>
    </row>
    <row r="579" spans="4:5">
      <c r="D579" s="33"/>
      <c r="E579" s="33"/>
    </row>
    <row r="580" spans="4:5">
      <c r="D580" s="33"/>
      <c r="E580" s="33"/>
    </row>
    <row r="581" spans="4:5">
      <c r="D581" s="33"/>
      <c r="E581" s="33"/>
    </row>
    <row r="582" spans="4:5">
      <c r="D582" s="33"/>
      <c r="E582" s="33"/>
    </row>
    <row r="583" spans="4:5">
      <c r="D583" s="33"/>
      <c r="E583" s="33"/>
    </row>
    <row r="584" spans="4:5">
      <c r="D584" s="33"/>
      <c r="E584" s="33"/>
    </row>
    <row r="585" spans="4:5">
      <c r="D585" s="33"/>
      <c r="E585" s="33"/>
    </row>
    <row r="586" spans="4:5">
      <c r="D586" s="33"/>
      <c r="E586" s="33"/>
    </row>
    <row r="587" spans="4:5">
      <c r="D587" s="33"/>
      <c r="E587" s="33"/>
    </row>
    <row r="588" spans="4:5">
      <c r="D588" s="33"/>
      <c r="E588" s="33"/>
    </row>
    <row r="589" spans="4:5">
      <c r="D589" s="33"/>
      <c r="E589" s="33"/>
    </row>
    <row r="590" spans="4:5">
      <c r="D590" s="33"/>
      <c r="E590" s="33"/>
    </row>
    <row r="591" spans="4:5">
      <c r="D591" s="33"/>
      <c r="E591" s="33"/>
    </row>
    <row r="592" spans="4:5">
      <c r="D592" s="33"/>
      <c r="E592" s="33"/>
    </row>
    <row r="593" spans="4:5">
      <c r="D593" s="33"/>
      <c r="E593" s="33"/>
    </row>
    <row r="594" spans="4:5">
      <c r="D594" s="33"/>
      <c r="E594" s="33"/>
    </row>
    <row r="595" spans="4:5">
      <c r="D595" s="33"/>
      <c r="E595" s="33"/>
    </row>
    <row r="596" spans="4:5">
      <c r="D596" s="33"/>
      <c r="E596" s="33"/>
    </row>
    <row r="597" spans="4:5">
      <c r="D597" s="33"/>
      <c r="E597" s="33"/>
    </row>
    <row r="598" spans="4:5">
      <c r="D598" s="33"/>
      <c r="E598" s="33"/>
    </row>
    <row r="599" spans="4:5">
      <c r="D599" s="33"/>
      <c r="E599" s="33"/>
    </row>
    <row r="600" spans="4:5">
      <c r="D600" s="33"/>
      <c r="E600" s="33"/>
    </row>
    <row r="601" spans="4:5">
      <c r="D601" s="33"/>
      <c r="E601" s="33"/>
    </row>
    <row r="602" spans="4:5">
      <c r="D602" s="33"/>
      <c r="E602" s="33"/>
    </row>
    <row r="603" spans="4:5">
      <c r="D603" s="33"/>
      <c r="E603" s="33"/>
    </row>
    <row r="604" spans="4:5">
      <c r="D604" s="33"/>
      <c r="E604" s="33"/>
    </row>
    <row r="605" spans="4:5">
      <c r="D605" s="33"/>
      <c r="E605" s="33"/>
    </row>
    <row r="606" spans="4:5">
      <c r="D606" s="33"/>
      <c r="E606" s="33"/>
    </row>
    <row r="607" spans="4:5">
      <c r="D607" s="33"/>
      <c r="E607" s="33"/>
    </row>
    <row r="608" spans="4:5">
      <c r="D608" s="33"/>
      <c r="E608" s="33"/>
    </row>
    <row r="609" spans="4:5">
      <c r="D609" s="33"/>
      <c r="E609" s="33"/>
    </row>
    <row r="610" spans="4:5">
      <c r="D610" s="33"/>
      <c r="E610" s="33"/>
    </row>
    <row r="611" spans="4:5">
      <c r="D611" s="33"/>
      <c r="E611" s="33"/>
    </row>
    <row r="612" spans="4:5">
      <c r="D612" s="33"/>
      <c r="E612" s="33"/>
    </row>
    <row r="613" spans="4:5">
      <c r="D613" s="33"/>
      <c r="E613" s="33"/>
    </row>
    <row r="614" spans="4:5">
      <c r="D614" s="33"/>
      <c r="E614" s="33"/>
    </row>
    <row r="615" spans="4:5">
      <c r="D615" s="33"/>
      <c r="E615" s="33"/>
    </row>
    <row r="616" spans="4:5">
      <c r="D616" s="33"/>
      <c r="E616" s="33"/>
    </row>
    <row r="617" spans="4:5">
      <c r="D617" s="33"/>
      <c r="E617" s="33"/>
    </row>
    <row r="618" spans="4:5">
      <c r="D618" s="33"/>
      <c r="E618" s="33"/>
    </row>
    <row r="619" spans="4:5">
      <c r="D619" s="33"/>
      <c r="E619" s="33"/>
    </row>
    <row r="620" spans="4:5">
      <c r="D620" s="33"/>
      <c r="E620" s="33"/>
    </row>
    <row r="621" spans="4:5">
      <c r="D621" s="33"/>
      <c r="E621" s="33"/>
    </row>
    <row r="622" spans="4:5">
      <c r="D622" s="33"/>
      <c r="E622" s="33"/>
    </row>
    <row r="623" spans="4:5">
      <c r="D623" s="33"/>
      <c r="E623" s="33"/>
    </row>
    <row r="624" spans="4:5">
      <c r="D624" s="33"/>
      <c r="E624" s="33"/>
    </row>
    <row r="625" spans="4:5">
      <c r="D625" s="33"/>
      <c r="E625" s="33"/>
    </row>
    <row r="626" spans="4:5">
      <c r="D626" s="33"/>
      <c r="E626" s="33"/>
    </row>
    <row r="627" spans="4:5">
      <c r="D627" s="33"/>
      <c r="E627" s="33"/>
    </row>
  </sheetData>
  <mergeCells count="1">
    <mergeCell ref="C2:D2"/>
  </mergeCells>
  <pageMargins left="0.70866141732283472" right="0.70866141732283472" top="0.21" bottom="0.4" header="0.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RAPPROCHEMENT</vt:lpstr>
      <vt:lpstr>EXTRAIT DE COMPTE JANV 2021</vt:lpstr>
      <vt:lpstr>'EXTRAIT DE COMPTE JANV 2021'!Zone_d_impression</vt:lpstr>
      <vt:lpstr>RAPPROCHEMENT!Zone_d_impression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GESTIONNAIRE</dc:creator>
  <cp:lastModifiedBy>Tanoh AHONON</cp:lastModifiedBy>
  <cp:lastPrinted>2024-09-25T16:56:22Z</cp:lastPrinted>
  <dcterms:created xsi:type="dcterms:W3CDTF">2012-02-07T20:43:38Z</dcterms:created>
  <dcterms:modified xsi:type="dcterms:W3CDTF">2024-09-25T18:48:48Z</dcterms:modified>
</cp:coreProperties>
</file>